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500FC17-3C3B-45EE-B6F5-DA9730443E0E}" xr6:coauthVersionLast="47" xr6:coauthVersionMax="47" xr10:uidLastSave="{00000000-0000-0000-0000-000000000000}"/>
  <bookViews>
    <workbookView xWindow="-110" yWindow="-110" windowWidth="24220" windowHeight="15500" xr2:uid="{D0F42426-4E5A-464F-B6BF-7687E7B957F0}"/>
  </bookViews>
  <sheets>
    <sheet name="例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/>
  <c r="B8" i="2"/>
  <c r="B7" i="2"/>
  <c r="B6" i="2"/>
  <c r="B5" i="2"/>
  <c r="B4" i="2"/>
  <c r="I11" i="1"/>
  <c r="I8" i="1"/>
  <c r="I5" i="1"/>
  <c r="I2" i="1"/>
  <c r="B3" i="1"/>
  <c r="B2" i="1"/>
</calcChain>
</file>

<file path=xl/sharedStrings.xml><?xml version="1.0" encoding="utf-8"?>
<sst xmlns="http://schemas.openxmlformats.org/spreadsheetml/2006/main" count="26" uniqueCount="26">
  <si>
    <t>項目</t>
  </si>
  <si>
    <t>値</t>
  </si>
  <si>
    <t>受渡日</t>
  </si>
  <si>
    <t>満期日</t>
  </si>
  <si>
    <t>割引率</t>
  </si>
  <si>
    <t>価格（100 あたり）</t>
  </si>
  <si>
    <t>価格</t>
  </si>
  <si>
    <t>利回り</t>
  </si>
  <si>
    <t>債券換算利回り</t>
  </si>
  <si>
    <t>手計算の価格</t>
  </si>
  <si>
    <t>TBILLPRICE でつまずくところ</t>
  </si>
  <si>
    <t>ためしたこと</t>
  </si>
  <si>
    <t>結果</t>
  </si>
  <si>
    <t>式</t>
  </si>
  <si>
    <t>日数（満期日－受渡日）</t>
  </si>
  <si>
    <t>=例!B3-例!B2</t>
  </si>
  <si>
    <t>満期が 1 年より先</t>
  </si>
  <si>
    <t>=TBILLPRICE(例!B2,DATE(2027,6,1),例!B4)</t>
  </si>
  <si>
    <t>割引率 0</t>
  </si>
  <si>
    <t>=TBILLPRICE(例!B2,例!B3,0)</t>
  </si>
  <si>
    <t>価格 0 の TBILLYIELD</t>
  </si>
  <si>
    <t>=TBILLYIELD(例!B2,例!B3,0)</t>
  </si>
  <si>
    <t>受渡日と満期日が逆</t>
  </si>
  <si>
    <t>=TBILLPRICE(例!B3,例!B2,例!B4)</t>
  </si>
  <si>
    <t>割引率 8%</t>
  </si>
  <si>
    <t>=TBILLPRICE(例!B2,例!B3,0.08)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</si>
</sst>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.0%"/>
  </numFmts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2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49" fontId="0" fillId="0" borderId="1" xfId="0" applyNumberFormat="1" applyBorder="1">
      <alignment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928FD-A841-409E-ADD0-77AEF919F0F4}">
  <dimension ref="A1:L11"/>
  <sheetViews>
    <sheetView tabSelected="1" workbookViewId="0"/>
  </sheetViews>
  <sheetFormatPr defaultRowHeight="29" x14ac:dyDescent="0.85"/>
  <cols>
    <col min="1" max="1" width="16.546875" customWidth="1"/>
    <col min="2" max="2" width="10.546875" customWidth="1"/>
    <col min="7" max="7" width="2.546875" customWidth="1"/>
    <col min="8" max="8" width="4.546875" customWidth="1"/>
    <col min="9" max="9" width="10.546875" customWidth="1"/>
    <col min="10" max="14" width="11.546875" customWidth="1"/>
  </cols>
  <sheetData>
    <row r="1" spans="1:12" x14ac:dyDescent="0.85">
      <c r="A1" s="2" t="s">
        <v>0</v>
      </c>
      <c r="B1" s="2" t="s">
        <v>1</v>
      </c>
      <c r="H1" s="1" t="s">
        <v>6</v>
      </c>
    </row>
    <row r="2" spans="1:12" x14ac:dyDescent="0.85">
      <c r="A2" s="6" t="s">
        <v>2</v>
      </c>
      <c r="B2" s="7">
        <f>DATE(2026,4,1)</f>
        <v>46113</v>
      </c>
      <c r="I2" s="4">
        <f>TBILLPRICE(B2,B3,B4)</f>
        <v>97.977777777777774</v>
      </c>
      <c r="J2" s="4"/>
      <c r="K2" s="4"/>
      <c r="L2" s="4"/>
    </row>
    <row r="3" spans="1:12" x14ac:dyDescent="0.85">
      <c r="A3" s="6" t="s">
        <v>3</v>
      </c>
      <c r="B3" s="7">
        <f>DATE(2026,9,30)</f>
        <v>46295</v>
      </c>
    </row>
    <row r="4" spans="1:12" x14ac:dyDescent="0.85">
      <c r="A4" s="6" t="s">
        <v>4</v>
      </c>
      <c r="B4" s="12">
        <v>0.04</v>
      </c>
      <c r="H4" s="1" t="s">
        <v>7</v>
      </c>
    </row>
    <row r="5" spans="1:12" x14ac:dyDescent="0.85">
      <c r="A5" s="6" t="s">
        <v>5</v>
      </c>
      <c r="B5" s="10">
        <v>98</v>
      </c>
      <c r="I5" s="5">
        <f>TBILLYIELD(B2,B3,B5)</f>
        <v>4.0367795469836286E-2</v>
      </c>
      <c r="J5" s="5"/>
      <c r="K5" s="5"/>
      <c r="L5" s="5"/>
    </row>
    <row r="7" spans="1:12" x14ac:dyDescent="0.85">
      <c r="H7" s="1" t="s">
        <v>8</v>
      </c>
    </row>
    <row r="8" spans="1:12" x14ac:dyDescent="0.85">
      <c r="I8" s="5">
        <f>TBILLEQ(B2,B3,B4)</f>
        <v>4.1392606033114079E-2</v>
      </c>
      <c r="J8" s="5"/>
      <c r="K8" s="5"/>
      <c r="L8" s="5"/>
    </row>
    <row r="10" spans="1:12" x14ac:dyDescent="0.85">
      <c r="H10" s="1" t="s">
        <v>9</v>
      </c>
    </row>
    <row r="11" spans="1:12" x14ac:dyDescent="0.85">
      <c r="I11" s="4">
        <f>100*(1-B4*(B3-B2)/360)</f>
        <v>97.977777777777774</v>
      </c>
      <c r="J11" s="4"/>
      <c r="K11" s="4"/>
      <c r="L11" s="4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C0177-7ED5-4A43-B8D2-2E3DD0C59B0F}">
  <dimension ref="A1:C9"/>
  <sheetViews>
    <sheetView workbookViewId="0"/>
  </sheetViews>
  <sheetFormatPr defaultRowHeight="29" x14ac:dyDescent="0.85"/>
  <cols>
    <col min="1" max="1" width="24.546875" customWidth="1"/>
    <col min="2" max="2" width="10.546875" customWidth="1"/>
    <col min="3" max="3" width="56.546875" customWidth="1"/>
  </cols>
  <sheetData>
    <row r="1" spans="1:3" x14ac:dyDescent="0.85">
      <c r="A1" s="8" t="s">
        <v>10</v>
      </c>
    </row>
    <row r="3" spans="1:3" x14ac:dyDescent="0.85">
      <c r="A3" s="2" t="s">
        <v>11</v>
      </c>
      <c r="B3" s="2" t="s">
        <v>12</v>
      </c>
      <c r="C3" s="2" t="s">
        <v>13</v>
      </c>
    </row>
    <row r="4" spans="1:3" x14ac:dyDescent="0.85">
      <c r="A4" s="3" t="s">
        <v>14</v>
      </c>
      <c r="B4" s="10">
        <f>例!B3-例!B2</f>
        <v>182</v>
      </c>
      <c r="C4" s="9" t="s">
        <v>15</v>
      </c>
    </row>
    <row r="5" spans="1:3" x14ac:dyDescent="0.85">
      <c r="A5" s="3" t="s">
        <v>16</v>
      </c>
      <c r="B5" s="6" t="e">
        <f>TBILLPRICE(例!B2,DATE(2027,6,1),例!B4)</f>
        <v>#NUM!</v>
      </c>
      <c r="C5" s="9" t="s">
        <v>17</v>
      </c>
    </row>
    <row r="6" spans="1:3" x14ac:dyDescent="0.85">
      <c r="A6" s="3" t="s">
        <v>18</v>
      </c>
      <c r="B6" s="6" t="e">
        <f>TBILLPRICE(例!B2,例!B3,0)</f>
        <v>#NUM!</v>
      </c>
      <c r="C6" s="9" t="s">
        <v>19</v>
      </c>
    </row>
    <row r="7" spans="1:3" x14ac:dyDescent="0.85">
      <c r="A7" s="3" t="s">
        <v>20</v>
      </c>
      <c r="B7" s="6" t="e">
        <f>TBILLYIELD(例!B2,例!B3,0)</f>
        <v>#NUM!</v>
      </c>
      <c r="C7" s="9" t="s">
        <v>21</v>
      </c>
    </row>
    <row r="8" spans="1:3" x14ac:dyDescent="0.85">
      <c r="A8" s="3" t="s">
        <v>22</v>
      </c>
      <c r="B8" s="6" t="e">
        <f>TBILLPRICE(例!B3,例!B2,例!B4)</f>
        <v>#NUM!</v>
      </c>
      <c r="C8" s="9" t="s">
        <v>23</v>
      </c>
    </row>
    <row r="9" spans="1:3" x14ac:dyDescent="0.85">
      <c r="A9" s="3" t="s">
        <v>24</v>
      </c>
      <c r="B9" s="11">
        <f>TBILLPRICE(例!B2,例!B3,0.08)</f>
        <v>95.955555555555563</v>
      </c>
      <c r="C9" s="9" t="s">
        <v>25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例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2026-11-05T22:41:46Z</dcterms:created>
  <dcterms:modified xsi:type="dcterms:W3CDTF">2026-11-05T22:41:47Z</dcterms:modified>
</cp:coreProperties>
</file>