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85BFA51F-7EE9-47A0-9426-45768859C210}" xr6:coauthVersionLast="47" xr6:coauthVersionMax="47" xr10:uidLastSave="{00000000-0000-0000-0000-000000000000}"/>
  <bookViews>
    <workbookView xWindow="-110" yWindow="-110" windowWidth="24220" windowHeight="15500" xr2:uid="{58825CCB-EA04-4E62-91F8-C47D3D2F200F}"/>
  </bookViews>
  <sheets>
    <sheet name="例" sheetId="1" r:id="rId1"/>
    <sheet name="検証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9" i="2" l="1"/>
  <c r="B8" i="2"/>
  <c r="B7" i="2"/>
  <c r="B6" i="2"/>
  <c r="B5" i="2"/>
  <c r="B4" i="2"/>
  <c r="I11" i="1"/>
  <c r="I8" i="1"/>
  <c r="I5" i="1"/>
  <c r="I2" i="1"/>
  <c r="B4" i="1"/>
  <c r="B3" i="1"/>
  <c r="B2" i="1"/>
</calcChain>
</file>

<file path=xl/sharedStrings.xml><?xml version="1.0" encoding="utf-8"?>
<sst xmlns="http://schemas.openxmlformats.org/spreadsheetml/2006/main" count="28" uniqueCount="28">
  <si>
    <t>項目</t>
  </si>
  <si>
    <t>値</t>
  </si>
  <si>
    <t>発行日</t>
  </si>
  <si>
    <t>初回の利払日</t>
  </si>
  <si>
    <t>受渡日</t>
  </si>
  <si>
    <t>年利率</t>
  </si>
  <si>
    <t>額面</t>
  </si>
  <si>
    <t>年の利払回数</t>
  </si>
  <si>
    <t>経過利息（基準 1）</t>
  </si>
  <si>
    <t>経過利息（基準 0）</t>
  </si>
  <si>
    <t>ACCRINTM（基準 3）</t>
  </si>
  <si>
    <t>手計算</t>
  </si>
  <si>
    <t>ACCRINT でつまずくところ</t>
  </si>
  <si>
    <t>ためしたこと</t>
  </si>
  <si>
    <t>結果</t>
  </si>
  <si>
    <t>式</t>
  </si>
  <si>
    <t>日数（受渡日－発行日）</t>
  </si>
  <si>
    <t>=例!B4-例!B2</t>
  </si>
  <si>
    <t>受渡日が発行日より前</t>
  </si>
  <si>
    <t>=ACCRINT(例!B2,例!B3,DATE(2026,3,1),例!B5,例!B6,例!B7)</t>
  </si>
  <si>
    <t>利率 0</t>
  </si>
  <si>
    <t>=ACCRINT(例!B2,例!B3,例!B4,0,例!B6,例!B7)</t>
  </si>
  <si>
    <t>頻度 3</t>
  </si>
  <si>
    <t>=ACCRINT(例!B2,例!B3,例!B4,例!B5,例!B6,3)</t>
  </si>
  <si>
    <t>基準 5</t>
  </si>
  <si>
    <t>=ACCRINT(例!B2,例!B3,例!B4,例!B5,例!B6,例!B7,5)</t>
  </si>
  <si>
    <t>額面を省略（ACCRINTM）</t>
  </si>
  <si>
    <t>=ACCRINTM(例!B2,例!B4,例!B5,,3)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</si>
</sst>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.0%"/>
  </numFmts>
  <fonts count="4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3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0" xfId="0" applyFont="1">
      <alignment vertical="center"/>
    </xf>
    <xf numFmtId="49" fontId="0" fillId="0" borderId="1" xfId="0" applyNumberFormat="1" applyBorder="1">
      <alignment vertical="center"/>
    </xf>
    <xf numFmtId="3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ED2EC-187B-4F04-B14A-10855419A768}">
  <dimension ref="A1:L11"/>
  <sheetViews>
    <sheetView tabSelected="1" workbookViewId="0"/>
  </sheetViews>
  <sheetFormatPr defaultRowHeight="29" x14ac:dyDescent="0.85"/>
  <cols>
    <col min="1" max="1" width="12.546875" customWidth="1"/>
    <col min="2" max="2" width="11.546875" customWidth="1"/>
    <col min="7" max="7" width="2.546875" customWidth="1"/>
    <col min="8" max="8" width="4.546875" customWidth="1"/>
    <col min="9" max="14" width="11.546875" customWidth="1"/>
  </cols>
  <sheetData>
    <row r="1" spans="1:12" x14ac:dyDescent="0.85">
      <c r="A1" s="2" t="s">
        <v>0</v>
      </c>
      <c r="B1" s="2" t="s">
        <v>1</v>
      </c>
      <c r="H1" s="1" t="s">
        <v>8</v>
      </c>
    </row>
    <row r="2" spans="1:12" x14ac:dyDescent="0.85">
      <c r="A2" s="5" t="s">
        <v>2</v>
      </c>
      <c r="B2" s="6">
        <f>DATE(2026,4,1)</f>
        <v>46113</v>
      </c>
      <c r="I2" s="4">
        <f>ACCRINT(B2,B3,B4,B5,B6,B7,1)</f>
        <v>5737.7049180327867</v>
      </c>
      <c r="J2" s="4"/>
      <c r="K2" s="4"/>
      <c r="L2" s="4"/>
    </row>
    <row r="3" spans="1:12" x14ac:dyDescent="0.85">
      <c r="A3" s="5" t="s">
        <v>3</v>
      </c>
      <c r="B3" s="6">
        <f>DATE(2026,10,1)</f>
        <v>46296</v>
      </c>
    </row>
    <row r="4" spans="1:12" x14ac:dyDescent="0.85">
      <c r="A4" s="5" t="s">
        <v>4</v>
      </c>
      <c r="B4" s="6">
        <f>DATE(2026,7,15)</f>
        <v>46218</v>
      </c>
      <c r="H4" s="1" t="s">
        <v>9</v>
      </c>
    </row>
    <row r="5" spans="1:12" x14ac:dyDescent="0.85">
      <c r="A5" s="5" t="s">
        <v>5</v>
      </c>
      <c r="B5" s="11">
        <v>0.02</v>
      </c>
      <c r="I5" s="4">
        <f>ACCRINT(B2,B3,B4,B5,B6,B7)</f>
        <v>5777.7777777777774</v>
      </c>
      <c r="J5" s="4"/>
      <c r="K5" s="4"/>
      <c r="L5" s="4"/>
    </row>
    <row r="6" spans="1:12" x14ac:dyDescent="0.85">
      <c r="A6" s="5" t="s">
        <v>6</v>
      </c>
      <c r="B6" s="9">
        <v>1000000</v>
      </c>
    </row>
    <row r="7" spans="1:12" x14ac:dyDescent="0.85">
      <c r="A7" s="5" t="s">
        <v>7</v>
      </c>
      <c r="B7" s="12">
        <v>2</v>
      </c>
      <c r="H7" s="1" t="s">
        <v>10</v>
      </c>
    </row>
    <row r="8" spans="1:12" x14ac:dyDescent="0.85">
      <c r="I8" s="4">
        <f>ACCRINTM(B2,B4,B5,B6,3)</f>
        <v>5753.4246575342459</v>
      </c>
      <c r="J8" s="4"/>
      <c r="K8" s="4"/>
      <c r="L8" s="4"/>
    </row>
    <row r="10" spans="1:12" x14ac:dyDescent="0.85">
      <c r="H10" s="1" t="s">
        <v>11</v>
      </c>
    </row>
    <row r="11" spans="1:12" x14ac:dyDescent="0.85">
      <c r="I11" s="4">
        <f>B6*B5*(B4-B2)/365</f>
        <v>5753.4246575342468</v>
      </c>
      <c r="J11" s="4"/>
      <c r="K11" s="4"/>
      <c r="L11" s="4"/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F75E6-A951-430D-92F9-2B28CE91414E}">
  <dimension ref="A1:C9"/>
  <sheetViews>
    <sheetView workbookViewId="0"/>
  </sheetViews>
  <sheetFormatPr defaultRowHeight="29" x14ac:dyDescent="0.85"/>
  <cols>
    <col min="1" max="1" width="26.546875" customWidth="1"/>
    <col min="2" max="2" width="10.546875" customWidth="1"/>
    <col min="3" max="3" width="56.546875" customWidth="1"/>
  </cols>
  <sheetData>
    <row r="1" spans="1:3" x14ac:dyDescent="0.85">
      <c r="A1" s="7" t="s">
        <v>12</v>
      </c>
    </row>
    <row r="3" spans="1:3" x14ac:dyDescent="0.85">
      <c r="A3" s="2" t="s">
        <v>13</v>
      </c>
      <c r="B3" s="2" t="s">
        <v>14</v>
      </c>
      <c r="C3" s="2" t="s">
        <v>15</v>
      </c>
    </row>
    <row r="4" spans="1:3" x14ac:dyDescent="0.85">
      <c r="A4" s="3" t="s">
        <v>16</v>
      </c>
      <c r="B4" s="5">
        <f>例!B4-例!B2</f>
        <v>105</v>
      </c>
      <c r="C4" s="8" t="s">
        <v>17</v>
      </c>
    </row>
    <row r="5" spans="1:3" x14ac:dyDescent="0.85">
      <c r="A5" s="3" t="s">
        <v>18</v>
      </c>
      <c r="B5" s="9" t="e">
        <f>ACCRINT(例!B2,例!B3,DATE(2026,3,1),例!B5,例!B6,例!B7)</f>
        <v>#NUM!</v>
      </c>
      <c r="C5" s="8" t="s">
        <v>19</v>
      </c>
    </row>
    <row r="6" spans="1:3" x14ac:dyDescent="0.85">
      <c r="A6" s="3" t="s">
        <v>20</v>
      </c>
      <c r="B6" s="9" t="e">
        <f>ACCRINT(例!B2,例!B3,例!B4,0,例!B6,例!B7)</f>
        <v>#NUM!</v>
      </c>
      <c r="C6" s="8" t="s">
        <v>21</v>
      </c>
    </row>
    <row r="7" spans="1:3" x14ac:dyDescent="0.85">
      <c r="A7" s="3" t="s">
        <v>22</v>
      </c>
      <c r="B7" s="9" t="e">
        <f>ACCRINT(例!B2,例!B3,例!B4,例!B5,例!B6,3)</f>
        <v>#NUM!</v>
      </c>
      <c r="C7" s="8" t="s">
        <v>23</v>
      </c>
    </row>
    <row r="8" spans="1:3" x14ac:dyDescent="0.85">
      <c r="A8" s="3" t="s">
        <v>24</v>
      </c>
      <c r="B8" s="9" t="e">
        <f>ACCRINT(例!B2,例!B3,例!B4,例!B5,例!B6,例!B7,5)</f>
        <v>#NUM!</v>
      </c>
      <c r="C8" s="8" t="s">
        <v>25</v>
      </c>
    </row>
    <row r="9" spans="1:3" x14ac:dyDescent="0.85">
      <c r="A9" s="3" t="s">
        <v>26</v>
      </c>
      <c r="B9" s="10">
        <f>ACCRINTM(例!B2,例!B4,例!B5,,3)</f>
        <v>5.7534246575342465</v>
      </c>
      <c r="C9" s="8" t="s">
        <v>27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例</vt:lpstr>
      <vt:lpstr>検証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2026-11-05T22:40:47Z</dcterms:created>
  <dcterms:modified xsi:type="dcterms:W3CDTF">2026-11-05T22:40:48Z</dcterms:modified>
</cp:coreProperties>
</file>