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B9CF74C-EADC-40EB-AF21-B87F97F2818C}" xr6:coauthVersionLast="47" xr6:coauthVersionMax="47" xr10:uidLastSave="{00000000-0000-0000-0000-000000000000}"/>
  <bookViews>
    <workbookView xWindow="-110" yWindow="-110" windowWidth="24220" windowHeight="15500" xr2:uid="{86597B1A-E0A9-4645-A6F4-5EDFB2C2E141}"/>
  </bookViews>
  <sheets>
    <sheet name="例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2" i="1" a="1"/>
  <c r="I19" i="1" a="1"/>
  <c r="I5" i="1" a="1"/>
  <c r="I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<sst xmlns="http://schemas.openxmlformats.org/spreadsheetml/2006/main" count="25" uniqueCount="25">
  <si>
    <t>項目</t>
  </si>
  <si>
    <t>値</t>
  </si>
  <si>
    <t>借入額</t>
  </si>
  <si>
    <t>年利</t>
  </si>
  <si>
    <t>返済回数（月）</t>
  </si>
  <si>
    <t>1 回目の利息</t>
  </si>
  <si>
    <t>毎月の利息</t>
  </si>
  <si>
    <t>利息の合計</t>
  </si>
  <si>
    <t>元利均等の利息の合計</t>
  </si>
  <si>
    <t>ISPMT でつまずくところ</t>
  </si>
  <si>
    <t>ためしたこと</t>
  </si>
  <si>
    <t>結果</t>
  </si>
  <si>
    <t>式</t>
  </si>
  <si>
    <t>期を 1 にした ISPMT</t>
  </si>
  <si>
    <t>=-ISPMT(例!B3/12,1,例!B4,例!B2)</t>
  </si>
  <si>
    <t>期を 12 にした ISPMT</t>
  </si>
  <si>
    <t>=-ISPMT(例!B3/12,12,例!B4,例!B2)</t>
  </si>
  <si>
    <t>期を 13 にした ISPMT</t>
  </si>
  <si>
    <t>=-ISPMT(例!B3/12,13,例!B4,例!B2)</t>
  </si>
  <si>
    <t>回数を 0 にした ISPMT</t>
  </si>
  <si>
    <t>=-ISPMT(例!B3/12,0,0,例!B2)</t>
  </si>
  <si>
    <t>毎回の元金（借入額÷回数）</t>
  </si>
  <si>
    <t>=例!B2/例!B4</t>
  </si>
  <si>
    <t>年利を 12 で割らない</t>
  </si>
  <si>
    <t>=-ISPMT(例!B3,0,例!B4,例!B2)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</si>
</sst>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E35F-BE00-45F2-BC57-2EE1C3C7D316}">
  <dimension ref="A1:L22"/>
  <sheetViews>
    <sheetView tabSelected="1" workbookViewId="0"/>
  </sheetViews>
  <sheetFormatPr defaultRowHeight="29" x14ac:dyDescent="0.85"/>
  <cols>
    <col min="1" max="1" width="13.546875" customWidth="1"/>
    <col min="2" max="2" width="11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2" t="s">
        <v>0</v>
      </c>
      <c r="B1" s="2" t="s">
        <v>1</v>
      </c>
      <c r="H1" s="1" t="s">
        <v>5</v>
      </c>
    </row>
    <row r="2" spans="1:12" x14ac:dyDescent="0.85">
      <c r="A2" s="5" t="s">
        <v>2</v>
      </c>
      <c r="B2" s="8">
        <v>1200000</v>
      </c>
      <c r="I2" s="4">
        <f>-ISPMT(B3/12,0,B4,B2)</f>
        <v>3000</v>
      </c>
      <c r="J2" s="4"/>
      <c r="K2" s="4"/>
      <c r="L2" s="4"/>
    </row>
    <row r="3" spans="1:12" x14ac:dyDescent="0.85">
      <c r="A3" s="5" t="s">
        <v>3</v>
      </c>
      <c r="B3" s="9">
        <v>0.03</v>
      </c>
    </row>
    <row r="4" spans="1:12" x14ac:dyDescent="0.85">
      <c r="A4" s="5" t="s">
        <v>4</v>
      </c>
      <c r="B4" s="10">
        <v>12</v>
      </c>
      <c r="H4" s="1" t="s">
        <v>6</v>
      </c>
    </row>
    <row r="5" spans="1:12" x14ac:dyDescent="0.85">
      <c r="I5" s="4" cm="1">
        <f t="array" ref="I5:I16">-ISPMT(B3/12,_xlfn.SEQUENCE(B4)-1,B4,B2)</f>
        <v>3000</v>
      </c>
      <c r="J5" s="4"/>
      <c r="K5" s="4"/>
      <c r="L5" s="4"/>
    </row>
    <row r="6" spans="1:12" x14ac:dyDescent="0.85">
      <c r="I6" s="4">
        <v>2750</v>
      </c>
      <c r="J6" s="4"/>
      <c r="K6" s="4"/>
      <c r="L6" s="4"/>
    </row>
    <row r="7" spans="1:12" x14ac:dyDescent="0.85">
      <c r="I7" s="4">
        <v>2500</v>
      </c>
      <c r="J7" s="4"/>
      <c r="K7" s="4"/>
      <c r="L7" s="4"/>
    </row>
    <row r="8" spans="1:12" x14ac:dyDescent="0.85">
      <c r="I8" s="4">
        <v>2250</v>
      </c>
      <c r="J8" s="4"/>
      <c r="K8" s="4"/>
      <c r="L8" s="4"/>
    </row>
    <row r="9" spans="1:12" x14ac:dyDescent="0.85">
      <c r="I9" s="4">
        <v>2000</v>
      </c>
      <c r="J9" s="4"/>
      <c r="K9" s="4"/>
      <c r="L9" s="4"/>
    </row>
    <row r="10" spans="1:12" x14ac:dyDescent="0.85">
      <c r="I10" s="4">
        <v>1750</v>
      </c>
      <c r="J10" s="4"/>
      <c r="K10" s="4"/>
      <c r="L10" s="4"/>
    </row>
    <row r="11" spans="1:12" x14ac:dyDescent="0.85">
      <c r="I11" s="4">
        <v>1500</v>
      </c>
      <c r="J11" s="4"/>
      <c r="K11" s="4"/>
      <c r="L11" s="4"/>
    </row>
    <row r="12" spans="1:12" x14ac:dyDescent="0.85">
      <c r="I12" s="4">
        <v>1250</v>
      </c>
      <c r="J12" s="4"/>
      <c r="K12" s="4"/>
      <c r="L12" s="4"/>
    </row>
    <row r="13" spans="1:12" x14ac:dyDescent="0.85">
      <c r="I13" s="4">
        <v>1000</v>
      </c>
      <c r="J13" s="4"/>
      <c r="K13" s="4"/>
      <c r="L13" s="4"/>
    </row>
    <row r="14" spans="1:12" x14ac:dyDescent="0.85">
      <c r="I14" s="4">
        <v>750</v>
      </c>
      <c r="J14" s="4"/>
      <c r="K14" s="4"/>
      <c r="L14" s="4"/>
    </row>
    <row r="15" spans="1:12" x14ac:dyDescent="0.85">
      <c r="I15" s="4">
        <v>500</v>
      </c>
      <c r="J15" s="4"/>
      <c r="K15" s="4"/>
      <c r="L15" s="4"/>
    </row>
    <row r="16" spans="1:12" x14ac:dyDescent="0.85">
      <c r="I16" s="4">
        <v>250</v>
      </c>
      <c r="J16" s="4"/>
      <c r="K16" s="4"/>
      <c r="L16" s="4"/>
    </row>
    <row r="18" spans="8:12" x14ac:dyDescent="0.85">
      <c r="H18" s="1" t="s">
        <v>7</v>
      </c>
    </row>
    <row r="19" spans="8:12" x14ac:dyDescent="0.85">
      <c r="I19" s="4" cm="1">
        <f t="array" ref="I19">-SUM(ISPMT(B3/12,_xlfn.SEQUENCE(B4)-1,B4,B2))</f>
        <v>19500</v>
      </c>
      <c r="J19" s="4"/>
      <c r="K19" s="4"/>
      <c r="L19" s="4"/>
    </row>
    <row r="21" spans="8:12" x14ac:dyDescent="0.85">
      <c r="H21" s="1" t="s">
        <v>8</v>
      </c>
    </row>
    <row r="22" spans="8:12" x14ac:dyDescent="0.85">
      <c r="I22" s="4" cm="1">
        <f t="array" ref="I22">-SUM(IPMT(B3/12,_xlfn.SEQUENCE(B4),B4,B2))</f>
        <v>19589.262122240874</v>
      </c>
      <c r="J22" s="4"/>
      <c r="K22" s="4"/>
      <c r="L22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AEB4-1021-41D9-9395-04111C0943BF}">
  <dimension ref="A1:C9"/>
  <sheetViews>
    <sheetView workbookViewId="0"/>
  </sheetViews>
  <sheetFormatPr defaultRowHeight="29" x14ac:dyDescent="0.85"/>
  <cols>
    <col min="1" max="1" width="28.546875" customWidth="1"/>
    <col min="2" max="2" width="10.546875" customWidth="1"/>
    <col min="3" max="3" width="56.546875" customWidth="1"/>
  </cols>
  <sheetData>
    <row r="1" spans="1:3" x14ac:dyDescent="0.85">
      <c r="A1" s="6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8">
        <f>-ISPMT(例!B3/12,1,例!B4,例!B2)</f>
        <v>2750</v>
      </c>
      <c r="C4" s="7" t="s">
        <v>14</v>
      </c>
    </row>
    <row r="5" spans="1:3" x14ac:dyDescent="0.85">
      <c r="A5" s="3" t="s">
        <v>15</v>
      </c>
      <c r="B5" s="8">
        <f>-ISPMT(例!B3/12,12,例!B4,例!B2)</f>
        <v>0</v>
      </c>
      <c r="C5" s="7" t="s">
        <v>16</v>
      </c>
    </row>
    <row r="6" spans="1:3" x14ac:dyDescent="0.85">
      <c r="A6" s="3" t="s">
        <v>17</v>
      </c>
      <c r="B6" s="8">
        <f>-ISPMT(例!B3/12,13,例!B4,例!B2)</f>
        <v>-250</v>
      </c>
      <c r="C6" s="7" t="s">
        <v>18</v>
      </c>
    </row>
    <row r="7" spans="1:3" x14ac:dyDescent="0.85">
      <c r="A7" s="3" t="s">
        <v>19</v>
      </c>
      <c r="B7" s="5" t="e">
        <f>-ISPMT(例!B3/12,0,0,例!B2)</f>
        <v>#DIV/0!</v>
      </c>
      <c r="C7" s="7" t="s">
        <v>20</v>
      </c>
    </row>
    <row r="8" spans="1:3" x14ac:dyDescent="0.85">
      <c r="A8" s="3" t="s">
        <v>21</v>
      </c>
      <c r="B8" s="8">
        <f>例!B2/例!B4</f>
        <v>100000</v>
      </c>
      <c r="C8" s="7" t="s">
        <v>22</v>
      </c>
    </row>
    <row r="9" spans="1:3" x14ac:dyDescent="0.85">
      <c r="A9" s="3" t="s">
        <v>23</v>
      </c>
      <c r="B9" s="8">
        <f>-ISPMT(例!B3,0,例!B4,例!B2)</f>
        <v>36000</v>
      </c>
      <c r="C9" s="7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2026-11-05T22:40:32Z</dcterms:created>
  <dcterms:modified xsi:type="dcterms:W3CDTF">2026-11-05T22:40:33Z</dcterms:modified>
</cp:coreProperties>
</file>