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1617DD9-FCBE-493A-B434-26CC1708F3F5}" xr6:coauthVersionLast="47" xr6:coauthVersionMax="47" xr10:uidLastSave="{00000000-0000-0000-0000-000000000000}"/>
  <bookViews>
    <workbookView xWindow="-110" yWindow="-110" windowWidth="24220" windowHeight="15500" xr2:uid="{0F851133-054E-45EA-A602-F3BE23A3A09F}"/>
  </bookViews>
  <sheets>
    <sheet name="PDURATIO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<sst xmlns="http://schemas.openxmlformats.org/spreadsheetml/2006/main" count="26" uniqueCount="26">
  <si>
    <t>項目</t>
  </si>
  <si>
    <t>値</t>
  </si>
  <si>
    <t>今の金額</t>
  </si>
  <si>
    <t>目標の金額</t>
  </si>
  <si>
    <t>年利</t>
  </si>
  <si>
    <t>年数</t>
  </si>
  <si>
    <t>かかる年数</t>
  </si>
  <si>
    <t>必要な年利</t>
  </si>
  <si>
    <t>年平均成長率</t>
  </si>
  <si>
    <t>72÷年利</t>
  </si>
  <si>
    <t>PDURATION でつまずくところ</t>
  </si>
  <si>
    <t>ためしたこと</t>
  </si>
  <si>
    <t>結果</t>
  </si>
  <si>
    <t>式</t>
  </si>
  <si>
    <t>LOG(目標÷今)÷LOG(1＋利率)</t>
  </si>
  <si>
    <t>=LOG(PDURATION!B3/PDURATION!B2)/LOG(1+PDURATION!B4)</t>
  </si>
  <si>
    <t>年利に 3 と入れた</t>
  </si>
  <si>
    <t>=PDURATION(3,PDURATION!B2,PDURATION!B3)</t>
  </si>
  <si>
    <t>今の金額が 0</t>
  </si>
  <si>
    <t>=PDURATION(PDURATION!B4,0,PDURATION!B3)</t>
  </si>
  <si>
    <t>目標が今より少ない（RRI）</t>
  </si>
  <si>
    <t>=RRI(10,PDURATION!B3,PDURATION!B2)</t>
  </si>
  <si>
    <t>NPER で計算</t>
  </si>
  <si>
    <t>=NPER(PDURATION!B4,0,-PDURATION!B2,PDURATION!B3)</t>
  </si>
  <si>
    <t>年利 0% の PDURATION</t>
  </si>
  <si>
    <t>=PDURATION(0,PDURATION!B2,PDURATION!B3)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</si>
</sst>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2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1F9F-CE7D-4900-A3F0-10DE0D6FB182}">
  <dimension ref="A1:L11"/>
  <sheetViews>
    <sheetView tabSelected="1" workbookViewId="0"/>
  </sheetViews>
  <sheetFormatPr defaultRowHeight="29" x14ac:dyDescent="0.85"/>
  <cols>
    <col min="1" max="1" width="10.546875" customWidth="1"/>
    <col min="2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6</v>
      </c>
    </row>
    <row r="2" spans="1:12" x14ac:dyDescent="0.85">
      <c r="A2" s="6" t="s">
        <v>2</v>
      </c>
      <c r="B2" s="11">
        <v>1000000</v>
      </c>
      <c r="I2" s="4">
        <f>_xlfn.PDURATION(B4,B2,B3)</f>
        <v>23.449772250437739</v>
      </c>
      <c r="J2" s="4"/>
      <c r="K2" s="4"/>
      <c r="L2" s="4"/>
    </row>
    <row r="3" spans="1:12" x14ac:dyDescent="0.85">
      <c r="A3" s="6" t="s">
        <v>3</v>
      </c>
      <c r="B3" s="11">
        <v>2000000</v>
      </c>
    </row>
    <row r="4" spans="1:12" x14ac:dyDescent="0.85">
      <c r="A4" s="6" t="s">
        <v>4</v>
      </c>
      <c r="B4" s="12">
        <v>0.03</v>
      </c>
      <c r="H4" s="1" t="s">
        <v>7</v>
      </c>
    </row>
    <row r="5" spans="1:12" x14ac:dyDescent="0.85">
      <c r="A5" s="6" t="s">
        <v>5</v>
      </c>
      <c r="B5" s="13">
        <v>10</v>
      </c>
      <c r="I5" s="5">
        <f>_xlfn.RRI(B5,B2,B3)</f>
        <v>7.1773462536293131E-2</v>
      </c>
      <c r="J5" s="5"/>
      <c r="K5" s="5"/>
      <c r="L5" s="5"/>
    </row>
    <row r="7" spans="1:12" x14ac:dyDescent="0.85">
      <c r="H7" s="1" t="s">
        <v>8</v>
      </c>
    </row>
    <row r="8" spans="1:12" x14ac:dyDescent="0.85">
      <c r="I8" s="5">
        <f>_xlfn.RRI(4,1200000,1800000)</f>
        <v>0.1066819197003217</v>
      </c>
      <c r="J8" s="5"/>
      <c r="K8" s="5"/>
      <c r="L8" s="5"/>
    </row>
    <row r="10" spans="1:12" x14ac:dyDescent="0.85">
      <c r="H10" s="1" t="s">
        <v>9</v>
      </c>
    </row>
    <row r="11" spans="1:12" x14ac:dyDescent="0.85">
      <c r="I11" s="4">
        <f>72/(B4*100)</f>
        <v>24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3364-16F7-47E1-A915-EAB7D2E94964}">
  <dimension ref="A1:C9"/>
  <sheetViews>
    <sheetView workbookViewId="0"/>
  </sheetViews>
  <sheetFormatPr defaultRowHeight="29" x14ac:dyDescent="0.85"/>
  <cols>
    <col min="1" max="1" width="30.546875" customWidth="1"/>
    <col min="2" max="2" width="10.546875" customWidth="1"/>
    <col min="3" max="3" width="40.546875" customWidth="1"/>
  </cols>
  <sheetData>
    <row r="1" spans="1:3" x14ac:dyDescent="0.85">
      <c r="A1" s="7" t="s">
        <v>10</v>
      </c>
    </row>
    <row r="3" spans="1:3" x14ac:dyDescent="0.85">
      <c r="A3" s="2" t="s">
        <v>11</v>
      </c>
      <c r="B3" s="2" t="s">
        <v>12</v>
      </c>
      <c r="C3" s="2" t="s">
        <v>13</v>
      </c>
    </row>
    <row r="4" spans="1:3" x14ac:dyDescent="0.85">
      <c r="A4" s="3" t="s">
        <v>14</v>
      </c>
      <c r="B4" s="9">
        <f>LOG(PDURATION!B3/PDURATION!B2)/LOG(1+PDURATION!B4)</f>
        <v>23.449772250437736</v>
      </c>
      <c r="C4" s="8" t="s">
        <v>15</v>
      </c>
    </row>
    <row r="5" spans="1:3" x14ac:dyDescent="0.85">
      <c r="A5" s="3" t="s">
        <v>16</v>
      </c>
      <c r="B5" s="9">
        <f>_xlfn.PDURATION(3,PDURATION!B2,PDURATION!B3)</f>
        <v>0.50000000000000011</v>
      </c>
      <c r="C5" s="8" t="s">
        <v>17</v>
      </c>
    </row>
    <row r="6" spans="1:3" x14ac:dyDescent="0.85">
      <c r="A6" s="3" t="s">
        <v>18</v>
      </c>
      <c r="B6" s="6" t="e">
        <f>_xlfn.PDURATION(PDURATION!B4,0,PDURATION!B3)</f>
        <v>#NUM!</v>
      </c>
      <c r="C6" s="8" t="s">
        <v>19</v>
      </c>
    </row>
    <row r="7" spans="1:3" x14ac:dyDescent="0.85">
      <c r="A7" s="3" t="s">
        <v>20</v>
      </c>
      <c r="B7" s="10">
        <f>_xlfn.RRI(10,PDURATION!B3,PDURATION!B2)</f>
        <v>-6.696700846319259E-2</v>
      </c>
      <c r="C7" s="8" t="s">
        <v>21</v>
      </c>
    </row>
    <row r="8" spans="1:3" x14ac:dyDescent="0.85">
      <c r="A8" s="3" t="s">
        <v>22</v>
      </c>
      <c r="B8" s="9">
        <f>NPER(PDURATION!B4,0,-PDURATION!B2,PDURATION!B3)</f>
        <v>23.449772250437736</v>
      </c>
      <c r="C8" s="8" t="s">
        <v>23</v>
      </c>
    </row>
    <row r="9" spans="1:3" x14ac:dyDescent="0.85">
      <c r="A9" s="3" t="s">
        <v>24</v>
      </c>
      <c r="B9" s="6" t="e">
        <f>_xlfn.PDURATION(0,PDURATION!B2,PDURATION!B3)</f>
        <v>#NUM!</v>
      </c>
      <c r="C9" s="8" t="s">
        <v>25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PDURATION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2026-11-05T14:27:12Z</dcterms:created>
  <dcterms:modified xsi:type="dcterms:W3CDTF">2026-11-05T14:27:13Z</dcterms:modified>
</cp:coreProperties>
</file>