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9E14712B-A4F2-49BD-AC86-E9ABB551052C}" xr6:coauthVersionLast="47" xr6:coauthVersionMax="47" xr10:uidLastSave="{00000000-0000-0000-0000-000000000000}"/>
  <bookViews>
    <workbookView xWindow="-110" yWindow="-110" windowWidth="24220" windowHeight="15500" xr2:uid="{CF493B36-B10E-4732-B6A3-8F99EA6A1059}"/>
  </bookViews>
  <sheets>
    <sheet name="CUMIPMT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5" i="1"/>
  <c r="I8" i="1"/>
  <c r="I9" i="1"/>
  <c r="I10" i="1"/>
  <c r="I11" i="1"/>
  <c r="I12" i="1"/>
  <c r="I5" i="1"/>
  <c r="I2" i="1"/>
</calcChain>
</file>

<file path=xl/sharedStrings.xml><?xml version="1.0" encoding="utf-8"?>
<sst xmlns="http://schemas.openxmlformats.org/spreadsheetml/2006/main" count="26" uniqueCount="26">
  <si>
    <t>項目</t>
  </si>
  <si>
    <t>値</t>
  </si>
  <si>
    <t>借入額</t>
  </si>
  <si>
    <t>年利</t>
  </si>
  <si>
    <t>年数</t>
  </si>
  <si>
    <t>1 年目の利息</t>
  </si>
  <si>
    <t>1 年目の元金</t>
  </si>
  <si>
    <t>年ごとの利息</t>
  </si>
  <si>
    <t>利息＋元金</t>
  </si>
  <si>
    <t>CUMIPMT でつまずくところ</t>
  </si>
  <si>
    <t>ためしたこと</t>
  </si>
  <si>
    <t>結果</t>
  </si>
  <si>
    <t>式</t>
  </si>
  <si>
    <t>PMT の 12 か月分</t>
  </si>
  <si>
    <t>=PMT(CUMIPMT!B3/12,CUMIPMT!B4*12,CUMIPMT!B2)*12</t>
  </si>
  <si>
    <t>年利を 12 で割り忘れた</t>
  </si>
  <si>
    <t>=CUMIPMT(CUMIPMT!B3,CUMIPMT!B4*12,CUMIPMT!B2,1,12,0)</t>
  </si>
  <si>
    <t>開始を 0 にした</t>
  </si>
  <si>
    <t>=CUMIPMT(CUMIPMT!B3/12,CUMIPMT!B4*12,CUMIPMT!B2,0,12,0)</t>
  </si>
  <si>
    <t>借入額をマイナスにした</t>
  </si>
  <si>
    <t>=CUMIPMT(CUMIPMT!B3/12,CUMIPMT!B4*12,-CUMIPMT!B2,1,12,0)</t>
  </si>
  <si>
    <t>支払いの時期を 2 にした</t>
  </si>
  <si>
    <t>=CUMIPMT(CUMIPMT!B3/12,CUMIPMT!B4*12,CUMIPMT!B2,1,12,2)</t>
  </si>
  <si>
    <t>10 年間の利息の合計</t>
  </si>
  <si>
    <t>=CUMIPMT(CUMIPMT!B3/12,CUMIPMT!B4*12,CUMIPMT!B2,1,120,0)</t>
  </si>
  <si>
    <t>年目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</si>
</sst>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06041-D17F-481B-B87E-4D492B04275A}">
  <dimension ref="A1:L15"/>
  <sheetViews>
    <sheetView tabSelected="1" workbookViewId="0"/>
  </sheetViews>
  <sheetFormatPr defaultRowHeight="29" x14ac:dyDescent="0.85"/>
  <cols>
    <col min="1" max="1" width="7.546875" customWidth="1"/>
    <col min="2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D1" s="2" t="s">
        <v>25</v>
      </c>
      <c r="H1" s="1" t="s">
        <v>5</v>
      </c>
    </row>
    <row r="2" spans="1:12" x14ac:dyDescent="0.85">
      <c r="A2" s="5" t="s">
        <v>2</v>
      </c>
      <c r="B2" s="8">
        <v>3000000</v>
      </c>
      <c r="D2" s="5">
        <v>1</v>
      </c>
      <c r="I2" s="4">
        <f>CUMIPMT(B3/12,B4*12,B2,1,12,0)</f>
        <v>-43079.042231701955</v>
      </c>
      <c r="J2" s="4"/>
      <c r="K2" s="4"/>
      <c r="L2" s="4"/>
    </row>
    <row r="3" spans="1:12" x14ac:dyDescent="0.85">
      <c r="A3" s="5" t="s">
        <v>3</v>
      </c>
      <c r="B3" s="9">
        <v>1.4999999999999999E-2</v>
      </c>
      <c r="D3" s="5">
        <v>2</v>
      </c>
    </row>
    <row r="4" spans="1:12" x14ac:dyDescent="0.85">
      <c r="A4" s="5" t="s">
        <v>4</v>
      </c>
      <c r="B4" s="10">
        <v>10</v>
      </c>
      <c r="D4" s="5">
        <v>3</v>
      </c>
      <c r="H4" s="1" t="s">
        <v>6</v>
      </c>
    </row>
    <row r="5" spans="1:12" x14ac:dyDescent="0.85">
      <c r="D5" s="5">
        <v>4</v>
      </c>
      <c r="I5" s="4">
        <f>CUMPRINC(B3/12,B4*12,B2,1,12,0)</f>
        <v>-280170.3570304056</v>
      </c>
      <c r="J5" s="4"/>
      <c r="K5" s="4"/>
      <c r="L5" s="4"/>
    </row>
    <row r="6" spans="1:12" x14ac:dyDescent="0.85">
      <c r="D6" s="5">
        <v>5</v>
      </c>
    </row>
    <row r="7" spans="1:12" x14ac:dyDescent="0.85">
      <c r="H7" s="1" t="s">
        <v>7</v>
      </c>
    </row>
    <row r="8" spans="1:12" x14ac:dyDescent="0.85">
      <c r="I8" s="4">
        <f t="shared" ref="I8:I12" si="0">-CUMIPMT($B$3/12,$B$4*12,$B$2,(D2-1)*12+1,D2*12,0)</f>
        <v>43079.042231701955</v>
      </c>
      <c r="J8" s="4"/>
      <c r="K8" s="4"/>
      <c r="L8" s="4"/>
    </row>
    <row r="9" spans="1:12" x14ac:dyDescent="0.85">
      <c r="I9" s="4">
        <f t="shared" si="0"/>
        <v>38847.473583213869</v>
      </c>
      <c r="J9" s="4"/>
      <c r="K9" s="4"/>
      <c r="L9" s="4"/>
    </row>
    <row r="10" spans="1:12" x14ac:dyDescent="0.85">
      <c r="I10" s="4">
        <f t="shared" si="0"/>
        <v>34551.99320110539</v>
      </c>
      <c r="J10" s="4"/>
      <c r="K10" s="4"/>
      <c r="L10" s="4"/>
    </row>
    <row r="11" spans="1:12" x14ac:dyDescent="0.85">
      <c r="I11" s="4">
        <f t="shared" si="0"/>
        <v>30191.635790935135</v>
      </c>
      <c r="J11" s="4"/>
      <c r="K11" s="4"/>
      <c r="L11" s="4"/>
    </row>
    <row r="12" spans="1:12" x14ac:dyDescent="0.85">
      <c r="I12" s="4">
        <f t="shared" si="0"/>
        <v>25765.421478883305</v>
      </c>
      <c r="J12" s="4"/>
      <c r="K12" s="4"/>
      <c r="L12" s="4"/>
    </row>
    <row r="14" spans="1:12" x14ac:dyDescent="0.85">
      <c r="H14" s="1" t="s">
        <v>8</v>
      </c>
    </row>
    <row r="15" spans="1:12" x14ac:dyDescent="0.85">
      <c r="I15" s="4">
        <f>CUMIPMT(B3/12,B4*12,B2,1,12,0)+CUMPRINC(B3/12,B4*12,B2,1,12,0)</f>
        <v>-323249.39926210756</v>
      </c>
      <c r="J15" s="4"/>
      <c r="K15" s="4"/>
      <c r="L15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59564-F77E-4C46-A9B8-836E19935C60}">
  <dimension ref="A1:C9"/>
  <sheetViews>
    <sheetView workbookViewId="0"/>
  </sheetViews>
  <sheetFormatPr defaultRowHeight="29" x14ac:dyDescent="0.85"/>
  <cols>
    <col min="1" max="1" width="28.546875" customWidth="1"/>
    <col min="2" max="2" width="11.546875" customWidth="1"/>
    <col min="3" max="3" width="48.546875" customWidth="1"/>
  </cols>
  <sheetData>
    <row r="1" spans="1:3" x14ac:dyDescent="0.85">
      <c r="A1" s="6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8">
        <f>PMT(CUMIPMT!B3/12,CUMIPMT!B4*12,CUMIPMT!B2)*12</f>
        <v>-323249.39926210756</v>
      </c>
      <c r="C4" s="7" t="s">
        <v>14</v>
      </c>
    </row>
    <row r="5" spans="1:3" x14ac:dyDescent="0.85">
      <c r="A5" s="3" t="s">
        <v>15</v>
      </c>
      <c r="B5" s="8">
        <f>CUMIPMT(CUMIPMT!B3,CUMIPMT!B4*12,CUMIPMT!B2,1,12,0)</f>
        <v>-530571.24771554291</v>
      </c>
      <c r="C5" s="7" t="s">
        <v>16</v>
      </c>
    </row>
    <row r="6" spans="1:3" x14ac:dyDescent="0.85">
      <c r="A6" s="3" t="s">
        <v>17</v>
      </c>
      <c r="B6" s="8" t="e">
        <f>CUMIPMT(CUMIPMT!B3/12,CUMIPMT!B4*12,CUMIPMT!B2,0,12,0)</f>
        <v>#NUM!</v>
      </c>
      <c r="C6" s="7" t="s">
        <v>18</v>
      </c>
    </row>
    <row r="7" spans="1:3" x14ac:dyDescent="0.85">
      <c r="A7" s="3" t="s">
        <v>19</v>
      </c>
      <c r="B7" s="8" t="e">
        <f>CUMIPMT(CUMIPMT!B3/12,CUMIPMT!B4*12,-CUMIPMT!B2,1,12,0)</f>
        <v>#NUM!</v>
      </c>
      <c r="C7" s="7" t="s">
        <v>20</v>
      </c>
    </row>
    <row r="8" spans="1:3" x14ac:dyDescent="0.85">
      <c r="A8" s="3" t="s">
        <v>21</v>
      </c>
      <c r="B8" s="8" t="e">
        <f>CUMIPMT(CUMIPMT!B3/12,CUMIPMT!B4*12,CUMIPMT!B2,1,12,2)</f>
        <v>#NUM!</v>
      </c>
      <c r="C8" s="7" t="s">
        <v>22</v>
      </c>
    </row>
    <row r="9" spans="1:3" x14ac:dyDescent="0.85">
      <c r="A9" s="3" t="s">
        <v>23</v>
      </c>
      <c r="B9" s="8">
        <f>CUMIPMT(CUMIPMT!B3/12,CUMIPMT!B4*12,CUMIPMT!B2,1,120,0)</f>
        <v>-232493.99262107536</v>
      </c>
      <c r="C9" s="7" t="s">
        <v>24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CUMIPMT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2026-11-05T14:26:56Z</dcterms:created>
  <dcterms:modified xsi:type="dcterms:W3CDTF">2026-11-05T14:26:57Z</dcterms:modified>
</cp:coreProperties>
</file>