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E38109A-01E8-4B56-AF36-D72C2BAD70AD}" xr6:coauthVersionLast="47" xr6:coauthVersionMax="47" xr10:uidLastSave="{00000000-0000-0000-0000-000000000000}"/>
  <bookViews>
    <workbookView xWindow="-110" yWindow="-110" windowWidth="24220" windowHeight="15500" xr2:uid="{26919F0E-3710-43FA-926B-D6E51CED2B26}"/>
  </bookViews>
  <sheets>
    <sheet name="GROUPBY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 a="1"/>
  <c r="B8" i="2"/>
  <c r="B7" i="2"/>
  <c r="B6" i="2"/>
  <c r="B5" i="2"/>
  <c r="B4" i="2"/>
  <c r="I23" i="1" a="1"/>
  <c r="I18" i="1" a="1"/>
  <c r="I8" i="1" a="1"/>
  <c r="I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<sst xmlns="http://schemas.openxmlformats.org/spreadsheetml/2006/main" count="58" uniqueCount="40">
  <si>
    <t>分類</t>
  </si>
  <si>
    <t>商品</t>
  </si>
  <si>
    <t>担当</t>
  </si>
  <si>
    <t>金額</t>
  </si>
  <si>
    <t>果物</t>
  </si>
  <si>
    <t>りんご</t>
  </si>
  <si>
    <t>山田</t>
  </si>
  <si>
    <t>野菜</t>
  </si>
  <si>
    <t>キャベツ</t>
  </si>
  <si>
    <t>佐藤</t>
  </si>
  <si>
    <t>みかん</t>
  </si>
  <si>
    <t>飲料</t>
  </si>
  <si>
    <t>お茶</t>
  </si>
  <si>
    <t>トマト</t>
  </si>
  <si>
    <t>ぶどう</t>
  </si>
  <si>
    <t>鈴木</t>
  </si>
  <si>
    <t>水</t>
  </si>
  <si>
    <t>にんじん</t>
  </si>
  <si>
    <t>分類ごとの合計</t>
  </si>
  <si>
    <t>分類と担当ごと</t>
  </si>
  <si>
    <t>分類ごとの件数</t>
  </si>
  <si>
    <t>合計の大きい順</t>
  </si>
  <si>
    <t>GROUPBY でつまずくところ</t>
  </si>
  <si>
    <t>ためしたこと</t>
  </si>
  <si>
    <t>結果</t>
  </si>
  <si>
    <t>式</t>
  </si>
  <si>
    <t>SUMIF で果物の合計</t>
  </si>
  <si>
    <t>=SUMIF(GROUPBY!A2:A11,"果物",GROUPBY!D2:D11)</t>
  </si>
  <si>
    <t>GROUPBY の果物の合計</t>
  </si>
  <si>
    <t>=INDEX(GROUPBY(GROUPBY!A2:A11,GROUPBY!D2:D11,SUM),2,2)</t>
  </si>
  <si>
    <t>表の下の空白の行まで範囲に入れたときの行数</t>
  </si>
  <si>
    <t>=ROWS(GROUPBY(GROUPBY!A2:A13,GROUPBY!D2:D13,SUM,,0))</t>
  </si>
  <si>
    <t>文字の「300」がまざった金額を SUM</t>
  </si>
  <si>
    <t>=INDEX(GROUPBY(A14:A16,D14:D16,SUM,,0),1,2)</t>
  </si>
  <si>
    <t>見出しを含めて 4 つ目に 3</t>
  </si>
  <si>
    <t>=INDEX(GROUPBY(GROUPBY!A1:A11,GROUPBY!D1:D11,SUM,3,0),1,1)</t>
  </si>
  <si>
    <t>フィルター配列で山田だけ（果物）</t>
  </si>
  <si>
    <t>=INDEX(GROUPBY(GROUPBY!A2:A11,GROUPBY!D2:D11,SUM,,0,,GROUPBY!C2:C11="山田"),2,2)</t>
  </si>
  <si>
    <t>花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</si>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</sst>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9608-27AB-469E-90B4-B0EEF90ABA31}">
  <dimension ref="A1:L25"/>
  <sheetViews>
    <sheetView tabSelected="1" workbookViewId="0"/>
  </sheetViews>
  <sheetFormatPr defaultRowHeight="29" x14ac:dyDescent="0.85"/>
  <cols>
    <col min="1" max="1" width="7.546875" customWidth="1"/>
    <col min="2" max="2" width="9.546875" customWidth="1"/>
    <col min="3" max="3" width="7.546875" customWidth="1"/>
    <col min="4" max="4" width="8.546875" customWidth="1"/>
    <col min="7" max="7" width="2.546875" customWidth="1"/>
    <col min="8" max="8" width="4.546875" customWidth="1"/>
    <col min="9" max="11" width="9.546875" customWidth="1"/>
    <col min="12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D1" s="2" t="s">
        <v>3</v>
      </c>
      <c r="H1" s="1" t="s">
        <v>18</v>
      </c>
    </row>
    <row r="2" spans="1:12" x14ac:dyDescent="0.85">
      <c r="A2" s="5" t="s">
        <v>4</v>
      </c>
      <c r="B2" s="5" t="s">
        <v>5</v>
      </c>
      <c r="C2" s="5" t="s">
        <v>6</v>
      </c>
      <c r="D2" s="6">
        <v>1200</v>
      </c>
      <c r="I2" s="4" t="str" cm="1">
        <f t="array" ref="I2:J5">_xlfn.GROUPBY(A2:A11,D2:D11,_xleta.SUM)</f>
        <v>飲料</v>
      </c>
      <c r="J2" s="4">
        <v>850</v>
      </c>
      <c r="K2" s="4"/>
      <c r="L2" s="4"/>
    </row>
    <row r="3" spans="1:12" x14ac:dyDescent="0.85">
      <c r="A3" s="5" t="s">
        <v>7</v>
      </c>
      <c r="B3" s="5" t="s">
        <v>8</v>
      </c>
      <c r="C3" s="5" t="s">
        <v>9</v>
      </c>
      <c r="D3" s="6">
        <v>800</v>
      </c>
      <c r="I3" s="4" t="str">
        <v>果物</v>
      </c>
      <c r="J3" s="4">
        <v>4300</v>
      </c>
      <c r="K3" s="4"/>
      <c r="L3" s="4"/>
    </row>
    <row r="4" spans="1:12" x14ac:dyDescent="0.85">
      <c r="A4" s="5" t="s">
        <v>4</v>
      </c>
      <c r="B4" s="5" t="s">
        <v>10</v>
      </c>
      <c r="C4" s="5" t="s">
        <v>9</v>
      </c>
      <c r="D4" s="6">
        <v>600</v>
      </c>
      <c r="I4" s="4" t="str">
        <v>野菜</v>
      </c>
      <c r="J4" s="4">
        <v>2100</v>
      </c>
      <c r="K4" s="4"/>
      <c r="L4" s="4"/>
    </row>
    <row r="5" spans="1:12" x14ac:dyDescent="0.85">
      <c r="A5" s="5" t="s">
        <v>11</v>
      </c>
      <c r="B5" s="5" t="s">
        <v>12</v>
      </c>
      <c r="C5" s="5" t="s">
        <v>6</v>
      </c>
      <c r="D5" s="6">
        <v>300</v>
      </c>
      <c r="I5" s="4" t="str">
        <v>合計</v>
      </c>
      <c r="J5" s="4">
        <v>7250</v>
      </c>
      <c r="K5" s="4"/>
      <c r="L5" s="4"/>
    </row>
    <row r="6" spans="1:12" x14ac:dyDescent="0.85">
      <c r="A6" s="5" t="s">
        <v>7</v>
      </c>
      <c r="B6" s="5" t="s">
        <v>13</v>
      </c>
      <c r="C6" s="5" t="s">
        <v>6</v>
      </c>
      <c r="D6" s="6">
        <v>900</v>
      </c>
    </row>
    <row r="7" spans="1:12" x14ac:dyDescent="0.85">
      <c r="A7" s="5" t="s">
        <v>4</v>
      </c>
      <c r="B7" s="5" t="s">
        <v>14</v>
      </c>
      <c r="C7" s="5" t="s">
        <v>15</v>
      </c>
      <c r="D7" s="6">
        <v>1500</v>
      </c>
      <c r="H7" s="1" t="s">
        <v>19</v>
      </c>
    </row>
    <row r="8" spans="1:12" x14ac:dyDescent="0.85">
      <c r="A8" s="5" t="s">
        <v>11</v>
      </c>
      <c r="B8" s="5" t="s">
        <v>16</v>
      </c>
      <c r="C8" s="5" t="s">
        <v>15</v>
      </c>
      <c r="D8" s="6">
        <v>200</v>
      </c>
      <c r="I8" s="4" t="str" cm="1">
        <f t="array" ref="I8:J15">_xlfn.GROUPBY(A2:A11&amp;"・"&amp;C2:C11,D2:D11,_xleta.SUM,,0)</f>
        <v>飲料・佐藤</v>
      </c>
      <c r="J8" s="4">
        <v>350</v>
      </c>
      <c r="K8" s="4"/>
      <c r="L8" s="4"/>
    </row>
    <row r="9" spans="1:12" x14ac:dyDescent="0.85">
      <c r="A9" s="5" t="s">
        <v>7</v>
      </c>
      <c r="B9" s="5" t="s">
        <v>17</v>
      </c>
      <c r="C9" s="5" t="s">
        <v>9</v>
      </c>
      <c r="D9" s="6">
        <v>400</v>
      </c>
      <c r="I9" s="4" t="str">
        <v>飲料・山田</v>
      </c>
      <c r="J9" s="4">
        <v>300</v>
      </c>
      <c r="K9" s="4"/>
      <c r="L9" s="4"/>
    </row>
    <row r="10" spans="1:12" x14ac:dyDescent="0.85">
      <c r="A10" s="5" t="s">
        <v>4</v>
      </c>
      <c r="B10" s="5" t="s">
        <v>5</v>
      </c>
      <c r="C10" s="5" t="s">
        <v>15</v>
      </c>
      <c r="D10" s="6">
        <v>1000</v>
      </c>
      <c r="I10" s="4" t="str">
        <v>飲料・鈴木</v>
      </c>
      <c r="J10" s="4">
        <v>200</v>
      </c>
      <c r="K10" s="4"/>
      <c r="L10" s="4"/>
    </row>
    <row r="11" spans="1:12" x14ac:dyDescent="0.85">
      <c r="A11" s="5" t="s">
        <v>11</v>
      </c>
      <c r="B11" s="5" t="s">
        <v>12</v>
      </c>
      <c r="C11" s="5" t="s">
        <v>9</v>
      </c>
      <c r="D11" s="6">
        <v>350</v>
      </c>
      <c r="I11" s="4" t="str">
        <v>果物・佐藤</v>
      </c>
      <c r="J11" s="4">
        <v>600</v>
      </c>
      <c r="K11" s="4"/>
      <c r="L11" s="4"/>
    </row>
    <row r="12" spans="1:12" x14ac:dyDescent="0.85">
      <c r="I12" s="4" t="str">
        <v>果物・山田</v>
      </c>
      <c r="J12" s="4">
        <v>1200</v>
      </c>
      <c r="K12" s="4"/>
      <c r="L12" s="4"/>
    </row>
    <row r="13" spans="1:12" x14ac:dyDescent="0.85">
      <c r="I13" s="4" t="str">
        <v>果物・鈴木</v>
      </c>
      <c r="J13" s="4">
        <v>2500</v>
      </c>
      <c r="K13" s="4"/>
      <c r="L13" s="4"/>
    </row>
    <row r="14" spans="1:12" x14ac:dyDescent="0.85">
      <c r="I14" s="4" t="str">
        <v>野菜・佐藤</v>
      </c>
      <c r="J14" s="4">
        <v>1200</v>
      </c>
      <c r="K14" s="4"/>
      <c r="L14" s="4"/>
    </row>
    <row r="15" spans="1:12" x14ac:dyDescent="0.85">
      <c r="I15" s="4" t="str">
        <v>野菜・山田</v>
      </c>
      <c r="J15" s="4">
        <v>900</v>
      </c>
      <c r="K15" s="4"/>
      <c r="L15" s="4"/>
    </row>
    <row r="17" spans="8:12" x14ac:dyDescent="0.85">
      <c r="H17" s="1" t="s">
        <v>20</v>
      </c>
    </row>
    <row r="18" spans="8:12" x14ac:dyDescent="0.85">
      <c r="I18" t="str" cm="1">
        <f t="array" ref="I18:J20">_xlfn.GROUPBY(A2:A11,D2:D11,_xleta.COUNT,,0)</f>
        <v>飲料</v>
      </c>
      <c r="J18">
        <v>3</v>
      </c>
    </row>
    <row r="19" spans="8:12" x14ac:dyDescent="0.85">
      <c r="I19" t="str">
        <v>果物</v>
      </c>
      <c r="J19">
        <v>4</v>
      </c>
    </row>
    <row r="20" spans="8:12" x14ac:dyDescent="0.85">
      <c r="I20" t="str">
        <v>野菜</v>
      </c>
      <c r="J20">
        <v>3</v>
      </c>
    </row>
    <row r="22" spans="8:12" x14ac:dyDescent="0.85">
      <c r="H22" s="1" t="s">
        <v>21</v>
      </c>
    </row>
    <row r="23" spans="8:12" x14ac:dyDescent="0.85">
      <c r="I23" s="4" t="str" cm="1">
        <f t="array" ref="I23:J25">_xlfn.GROUPBY(A2:A11,D2:D11,_xleta.SUM,,0,-2)</f>
        <v>果物</v>
      </c>
      <c r="J23" s="4">
        <v>4300</v>
      </c>
      <c r="K23" s="4"/>
      <c r="L23" s="4"/>
    </row>
    <row r="24" spans="8:12" x14ac:dyDescent="0.85">
      <c r="I24" s="4" t="str">
        <v>野菜</v>
      </c>
      <c r="J24" s="4">
        <v>2100</v>
      </c>
      <c r="K24" s="4"/>
      <c r="L24" s="4"/>
    </row>
    <row r="25" spans="8:12" x14ac:dyDescent="0.85">
      <c r="I25" s="4" t="str">
        <v>飲料</v>
      </c>
      <c r="J25" s="4">
        <v>850</v>
      </c>
      <c r="K25" s="4"/>
      <c r="L25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7BE8-D5A7-4D4E-BAB3-D4DBF9EDE5B1}">
  <dimension ref="A1:D16"/>
  <sheetViews>
    <sheetView workbookViewId="0"/>
  </sheetViews>
  <sheetFormatPr defaultRowHeight="29" x14ac:dyDescent="0.85"/>
  <cols>
    <col min="1" max="1" width="44.546875" customWidth="1"/>
    <col min="2" max="2" width="10.546875" customWidth="1"/>
    <col min="3" max="3" width="74.546875" customWidth="1"/>
  </cols>
  <sheetData>
    <row r="1" spans="1:4" x14ac:dyDescent="0.85">
      <c r="A1" s="7" t="s">
        <v>22</v>
      </c>
    </row>
    <row r="3" spans="1:4" x14ac:dyDescent="0.85">
      <c r="A3" s="2" t="s">
        <v>23</v>
      </c>
      <c r="B3" s="2" t="s">
        <v>24</v>
      </c>
      <c r="C3" s="2" t="s">
        <v>25</v>
      </c>
    </row>
    <row r="4" spans="1:4" x14ac:dyDescent="0.85">
      <c r="A4" s="3" t="s">
        <v>26</v>
      </c>
      <c r="B4" s="5">
        <f>SUMIF(GROUPBY!A2:A11,"果物",GROUPBY!D2:D11)</f>
        <v>4300</v>
      </c>
      <c r="C4" s="9" t="s">
        <v>27</v>
      </c>
    </row>
    <row r="5" spans="1:4" x14ac:dyDescent="0.85">
      <c r="A5" s="3" t="s">
        <v>28</v>
      </c>
      <c r="B5" s="5">
        <f>INDEX(_xlfn.GROUPBY(GROUPBY!A2:A11,GROUPBY!D2:D11,_xleta.SUM),2,2)</f>
        <v>4300</v>
      </c>
      <c r="C5" s="9" t="s">
        <v>29</v>
      </c>
    </row>
    <row r="6" spans="1:4" x14ac:dyDescent="0.85">
      <c r="A6" s="3" t="s">
        <v>30</v>
      </c>
      <c r="B6" s="5">
        <f>ROWS(_xlfn.GROUPBY(GROUPBY!A2:A13,GROUPBY!D2:D13,_xleta.SUM,,0))</f>
        <v>4</v>
      </c>
      <c r="C6" s="9" t="s">
        <v>31</v>
      </c>
    </row>
    <row r="7" spans="1:4" x14ac:dyDescent="0.85">
      <c r="A7" s="3" t="s">
        <v>32</v>
      </c>
      <c r="B7" s="5">
        <f>INDEX(_xlfn.GROUPBY(A14:A16,D14:D16,_xleta.SUM,,0),1,2)</f>
        <v>700</v>
      </c>
      <c r="C7" s="9" t="s">
        <v>33</v>
      </c>
    </row>
    <row r="8" spans="1:4" x14ac:dyDescent="0.85">
      <c r="A8" s="3" t="s">
        <v>34</v>
      </c>
      <c r="B8" s="5" t="str">
        <f>INDEX(_xlfn.GROUPBY(GROUPBY!A1:A11,GROUPBY!D1:D11,_xleta.SUM,3,0),1,1)</f>
        <v>分類</v>
      </c>
      <c r="C8" s="9" t="s">
        <v>35</v>
      </c>
    </row>
    <row r="9" spans="1:4" x14ac:dyDescent="0.85">
      <c r="A9" s="3" t="s">
        <v>36</v>
      </c>
      <c r="B9" s="5" cm="1">
        <f t="array" ref="B9">INDEX(_xlfn.GROUPBY(GROUPBY!A2:A11,GROUPBY!D2:D11,_xleta.SUM,,0,,GROUPBY!C2:C11="山田"),2,2)</f>
        <v>1200</v>
      </c>
      <c r="C9" s="9" t="s">
        <v>37</v>
      </c>
    </row>
    <row r="14" spans="1:4" x14ac:dyDescent="0.85">
      <c r="A14" t="s">
        <v>38</v>
      </c>
      <c r="D14">
        <v>500</v>
      </c>
    </row>
    <row r="15" spans="1:4" x14ac:dyDescent="0.85">
      <c r="A15" t="s">
        <v>38</v>
      </c>
      <c r="D15" s="8" t="s">
        <v>39</v>
      </c>
    </row>
    <row r="16" spans="1:4" x14ac:dyDescent="0.85">
      <c r="A16" t="s">
        <v>38</v>
      </c>
      <c r="D16">
        <v>200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GROUPBY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2026-11-04T22:35:58Z</dcterms:created>
  <dcterms:modified xsi:type="dcterms:W3CDTF">2026-11-04T22:35:59Z</dcterms:modified>
</cp:coreProperties>
</file>