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シフト表" sheetId="1" state="visible" r:id="rId1"/>
    <sheet xmlns:r="http://schemas.openxmlformats.org/officeDocument/2006/relationships" name="祝日" sheetId="2" state="visible" r:id="rId2"/>
  </sheets>
  <definedNames>
    <definedName name="_xlnm.Print_Area" localSheetId="0">'シフト表'!$A$1:$AI$14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&quot;年&quot;"/>
    <numFmt numFmtId="165" formatCode="0&quot;月&quot;"/>
    <numFmt numFmtId="166" formatCode="d"/>
    <numFmt numFmtId="167" formatCode="yyyy-mm-dd"/>
    <numFmt numFmtId="168" formatCode="yyyy/m/d"/>
  </numFmts>
  <fonts count="10">
    <font>
      <name val="Calibri"/>
      <family val="2"/>
      <color theme="1"/>
      <sz val="11"/>
      <scheme val="minor"/>
    </font>
    <font>
      <name val="Yu Gothic"/>
      <b val="1"/>
      <color rgb="00217346"/>
      <sz val="16"/>
    </font>
    <font>
      <name val="Yu Gothic"/>
      <b val="1"/>
      <sz val="12"/>
    </font>
    <font>
      <name val="Yu Gothic"/>
      <b val="1"/>
    </font>
    <font>
      <name val="Yu Gothic"/>
      <color rgb="00808080"/>
      <sz val="9"/>
    </font>
    <font>
      <name val="Yu Gothic"/>
      <b val="1"/>
      <sz val="10"/>
    </font>
    <font>
      <name val="Yu Gothic"/>
      <sz val="10"/>
    </font>
    <font>
      <name val="Yu Gothic"/>
      <b val="1"/>
      <color rgb="00FFFFFF"/>
      <sz val="10"/>
    </font>
    <font>
      <name val="Yu Gothic"/>
    </font>
    <font>
      <name val="Yu Gothic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17346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164" fontId="2" fillId="2" borderId="0" applyAlignment="1" pivotButton="0" quotePrefix="0" xfId="0">
      <alignment horizontal="center"/>
    </xf>
    <xf numFmtId="165" fontId="2" fillId="2" borderId="0" applyAlignment="1" pivotButton="0" quotePrefix="0" xfId="0">
      <alignment horizontal="center"/>
    </xf>
    <xf numFmtId="0" fontId="4" fillId="0" borderId="0" pivotButton="0" quotePrefix="0" xfId="0"/>
    <xf numFmtId="0" fontId="7" fillId="3" borderId="1" applyAlignment="1" pivotButton="0" quotePrefix="0" xfId="0">
      <alignment horizontal="center"/>
    </xf>
    <xf numFmtId="166" fontId="5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6" fillId="0" borderId="1" applyAlignment="1" pivotButton="0" quotePrefix="0" xfId="0">
      <alignment horizontal="center"/>
    </xf>
    <xf numFmtId="0" fontId="9" fillId="3" borderId="0" pivotButton="0" quotePrefix="0" xfId="0"/>
    <xf numFmtId="168" fontId="8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5">
    <dxf>
      <fill>
        <patternFill patternType="solid">
          <bgColor rgb="00F2F2F2"/>
        </patternFill>
      </fill>
    </dxf>
    <dxf>
      <font>
        <color rgb="00808080"/>
      </font>
      <fill>
        <patternFill patternType="solid">
          <bgColor rgb="00E7E6E6"/>
        </patternFill>
      </fill>
    </dxf>
    <dxf>
      <font>
        <color rgb="00C00000"/>
      </font>
      <fill>
        <patternFill patternType="solid">
          <bgColor rgb="00FCE4E4"/>
        </patternFill>
      </fill>
    </dxf>
    <dxf>
      <font>
        <color rgb="002F5597"/>
      </font>
      <fill>
        <patternFill patternType="solid">
          <bgColor rgb="00DDEBF7"/>
        </patternFill>
      </fill>
    </dxf>
    <dxf>
      <font>
        <b val="1"/>
        <color rgb="00C00000"/>
      </font>
      <fill>
        <patternFill patternType="solid">
          <bgColor rgb="00FCE4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I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5" customWidth="1" min="33" max="33"/>
    <col width="4.5" customWidth="1" min="34" max="34"/>
    <col width="4.5" customWidth="1" min="35" max="35"/>
  </cols>
  <sheetData>
    <row r="1">
      <c r="A1" s="1" t="inlineStr">
        <is>
          <t>シフト表</t>
        </is>
      </c>
    </row>
    <row r="2">
      <c r="A2" s="2" t="inlineStr">
        <is>
          <t>年月</t>
        </is>
      </c>
      <c r="B2" s="3" t="n">
        <v>2026</v>
      </c>
      <c r="E2" s="4" t="n">
        <v>11</v>
      </c>
      <c r="H2" s="5" t="inlineStr">
        <is>
          <t>シフト：早＝早番　遅＝遅番　休＝休み（一覧から選ぶ）</t>
        </is>
      </c>
    </row>
    <row r="4">
      <c r="A4" s="6" t="inlineStr">
        <is>
          <t>日付</t>
        </is>
      </c>
      <c r="B4" s="7">
        <f>IF(MONTH(DATE($B$2,$E$2,1))=$E$2,DATE($B$2,$E$2,1),"")</f>
        <v/>
      </c>
      <c r="C4" s="7">
        <f>IF(MONTH(DATE($B$2,$E$2,2))=$E$2,DATE($B$2,$E$2,2),"")</f>
        <v/>
      </c>
      <c r="D4" s="7">
        <f>IF(MONTH(DATE($B$2,$E$2,3))=$E$2,DATE($B$2,$E$2,3),"")</f>
        <v/>
      </c>
      <c r="E4" s="7">
        <f>IF(MONTH(DATE($B$2,$E$2,4))=$E$2,DATE($B$2,$E$2,4),"")</f>
        <v/>
      </c>
      <c r="F4" s="7">
        <f>IF(MONTH(DATE($B$2,$E$2,5))=$E$2,DATE($B$2,$E$2,5),"")</f>
        <v/>
      </c>
      <c r="G4" s="7">
        <f>IF(MONTH(DATE($B$2,$E$2,6))=$E$2,DATE($B$2,$E$2,6),"")</f>
        <v/>
      </c>
      <c r="H4" s="7">
        <f>IF(MONTH(DATE($B$2,$E$2,7))=$E$2,DATE($B$2,$E$2,7),"")</f>
        <v/>
      </c>
      <c r="I4" s="7">
        <f>IF(MONTH(DATE($B$2,$E$2,8))=$E$2,DATE($B$2,$E$2,8),"")</f>
        <v/>
      </c>
      <c r="J4" s="7">
        <f>IF(MONTH(DATE($B$2,$E$2,9))=$E$2,DATE($B$2,$E$2,9),"")</f>
        <v/>
      </c>
      <c r="K4" s="7">
        <f>IF(MONTH(DATE($B$2,$E$2,10))=$E$2,DATE($B$2,$E$2,10),"")</f>
        <v/>
      </c>
      <c r="L4" s="7">
        <f>IF(MONTH(DATE($B$2,$E$2,11))=$E$2,DATE($B$2,$E$2,11),"")</f>
        <v/>
      </c>
      <c r="M4" s="7">
        <f>IF(MONTH(DATE($B$2,$E$2,12))=$E$2,DATE($B$2,$E$2,12),"")</f>
        <v/>
      </c>
      <c r="N4" s="7">
        <f>IF(MONTH(DATE($B$2,$E$2,13))=$E$2,DATE($B$2,$E$2,13),"")</f>
        <v/>
      </c>
      <c r="O4" s="7">
        <f>IF(MONTH(DATE($B$2,$E$2,14))=$E$2,DATE($B$2,$E$2,14),"")</f>
        <v/>
      </c>
      <c r="P4" s="7">
        <f>IF(MONTH(DATE($B$2,$E$2,15))=$E$2,DATE($B$2,$E$2,15),"")</f>
        <v/>
      </c>
      <c r="Q4" s="7">
        <f>IF(MONTH(DATE($B$2,$E$2,16))=$E$2,DATE($B$2,$E$2,16),"")</f>
        <v/>
      </c>
      <c r="R4" s="7">
        <f>IF(MONTH(DATE($B$2,$E$2,17))=$E$2,DATE($B$2,$E$2,17),"")</f>
        <v/>
      </c>
      <c r="S4" s="7">
        <f>IF(MONTH(DATE($B$2,$E$2,18))=$E$2,DATE($B$2,$E$2,18),"")</f>
        <v/>
      </c>
      <c r="T4" s="7">
        <f>IF(MONTH(DATE($B$2,$E$2,19))=$E$2,DATE($B$2,$E$2,19),"")</f>
        <v/>
      </c>
      <c r="U4" s="7">
        <f>IF(MONTH(DATE($B$2,$E$2,20))=$E$2,DATE($B$2,$E$2,20),"")</f>
        <v/>
      </c>
      <c r="V4" s="7">
        <f>IF(MONTH(DATE($B$2,$E$2,21))=$E$2,DATE($B$2,$E$2,21),"")</f>
        <v/>
      </c>
      <c r="W4" s="7">
        <f>IF(MONTH(DATE($B$2,$E$2,22))=$E$2,DATE($B$2,$E$2,22),"")</f>
        <v/>
      </c>
      <c r="X4" s="7">
        <f>IF(MONTH(DATE($B$2,$E$2,23))=$E$2,DATE($B$2,$E$2,23),"")</f>
        <v/>
      </c>
      <c r="Y4" s="7">
        <f>IF(MONTH(DATE($B$2,$E$2,24))=$E$2,DATE($B$2,$E$2,24),"")</f>
        <v/>
      </c>
      <c r="Z4" s="7">
        <f>IF(MONTH(DATE($B$2,$E$2,25))=$E$2,DATE($B$2,$E$2,25),"")</f>
        <v/>
      </c>
      <c r="AA4" s="7">
        <f>IF(MONTH(DATE($B$2,$E$2,26))=$E$2,DATE($B$2,$E$2,26),"")</f>
        <v/>
      </c>
      <c r="AB4" s="7">
        <f>IF(MONTH(DATE($B$2,$E$2,27))=$E$2,DATE($B$2,$E$2,27),"")</f>
        <v/>
      </c>
      <c r="AC4" s="7">
        <f>IF(MONTH(DATE($B$2,$E$2,28))=$E$2,DATE($B$2,$E$2,28),"")</f>
        <v/>
      </c>
      <c r="AD4" s="7">
        <f>IF(MONTH(DATE($B$2,$E$2,29))=$E$2,DATE($B$2,$E$2,29),"")</f>
        <v/>
      </c>
      <c r="AE4" s="7">
        <f>IF(MONTH(DATE($B$2,$E$2,30))=$E$2,DATE($B$2,$E$2,30),"")</f>
        <v/>
      </c>
      <c r="AF4" s="7">
        <f>IF(MONTH(DATE($B$2,$E$2,31))=$E$2,DATE($B$2,$E$2,31),"")</f>
        <v/>
      </c>
      <c r="AG4" s="6" t="inlineStr">
        <is>
          <t>回数</t>
        </is>
      </c>
      <c r="AH4" s="8" t="n"/>
      <c r="AI4" s="8" t="n"/>
    </row>
    <row r="5">
      <c r="A5" s="6" t="inlineStr">
        <is>
          <t>曜日</t>
        </is>
      </c>
      <c r="B5" s="8">
        <f>IF(B4="","",TEXT(B4,"aaa"))</f>
        <v/>
      </c>
      <c r="C5" s="8">
        <f>IF(C4="","",TEXT(C4,"aaa"))</f>
        <v/>
      </c>
      <c r="D5" s="8">
        <f>IF(D4="","",TEXT(D4,"aaa"))</f>
        <v/>
      </c>
      <c r="E5" s="8">
        <f>IF(E4="","",TEXT(E4,"aaa"))</f>
        <v/>
      </c>
      <c r="F5" s="8">
        <f>IF(F4="","",TEXT(F4,"aaa"))</f>
        <v/>
      </c>
      <c r="G5" s="8">
        <f>IF(G4="","",TEXT(G4,"aaa"))</f>
        <v/>
      </c>
      <c r="H5" s="8">
        <f>IF(H4="","",TEXT(H4,"aaa"))</f>
        <v/>
      </c>
      <c r="I5" s="8">
        <f>IF(I4="","",TEXT(I4,"aaa"))</f>
        <v/>
      </c>
      <c r="J5" s="8">
        <f>IF(J4="","",TEXT(J4,"aaa"))</f>
        <v/>
      </c>
      <c r="K5" s="8">
        <f>IF(K4="","",TEXT(K4,"aaa"))</f>
        <v/>
      </c>
      <c r="L5" s="8">
        <f>IF(L4="","",TEXT(L4,"aaa"))</f>
        <v/>
      </c>
      <c r="M5" s="8">
        <f>IF(M4="","",TEXT(M4,"aaa"))</f>
        <v/>
      </c>
      <c r="N5" s="8">
        <f>IF(N4="","",TEXT(N4,"aaa"))</f>
        <v/>
      </c>
      <c r="O5" s="8">
        <f>IF(O4="","",TEXT(O4,"aaa"))</f>
        <v/>
      </c>
      <c r="P5" s="8">
        <f>IF(P4="","",TEXT(P4,"aaa"))</f>
        <v/>
      </c>
      <c r="Q5" s="8">
        <f>IF(Q4="","",TEXT(Q4,"aaa"))</f>
        <v/>
      </c>
      <c r="R5" s="8">
        <f>IF(R4="","",TEXT(R4,"aaa"))</f>
        <v/>
      </c>
      <c r="S5" s="8">
        <f>IF(S4="","",TEXT(S4,"aaa"))</f>
        <v/>
      </c>
      <c r="T5" s="8">
        <f>IF(T4="","",TEXT(T4,"aaa"))</f>
        <v/>
      </c>
      <c r="U5" s="8">
        <f>IF(U4="","",TEXT(U4,"aaa"))</f>
        <v/>
      </c>
      <c r="V5" s="8">
        <f>IF(V4="","",TEXT(V4,"aaa"))</f>
        <v/>
      </c>
      <c r="W5" s="8">
        <f>IF(W4="","",TEXT(W4,"aaa"))</f>
        <v/>
      </c>
      <c r="X5" s="8">
        <f>IF(X4="","",TEXT(X4,"aaa"))</f>
        <v/>
      </c>
      <c r="Y5" s="8">
        <f>IF(Y4="","",TEXT(Y4,"aaa"))</f>
        <v/>
      </c>
      <c r="Z5" s="8">
        <f>IF(Z4="","",TEXT(Z4,"aaa"))</f>
        <v/>
      </c>
      <c r="AA5" s="8">
        <f>IF(AA4="","",TEXT(AA4,"aaa"))</f>
        <v/>
      </c>
      <c r="AB5" s="8">
        <f>IF(AB4="","",TEXT(AB4,"aaa"))</f>
        <v/>
      </c>
      <c r="AC5" s="8">
        <f>IF(AC4="","",TEXT(AC4,"aaa"))</f>
        <v/>
      </c>
      <c r="AD5" s="8">
        <f>IF(AD4="","",TEXT(AD4,"aaa"))</f>
        <v/>
      </c>
      <c r="AE5" s="8">
        <f>IF(AE4="","",TEXT(AE4,"aaa"))</f>
        <v/>
      </c>
      <c r="AF5" s="8">
        <f>IF(AF4="","",TEXT(AF4,"aaa"))</f>
        <v/>
      </c>
      <c r="AG5" s="6" t="inlineStr">
        <is>
          <t>早</t>
        </is>
      </c>
      <c r="AH5" s="6" t="inlineStr">
        <is>
          <t>遅</t>
        </is>
      </c>
      <c r="AI5" s="6" t="inlineStr">
        <is>
          <t>休</t>
        </is>
      </c>
    </row>
    <row r="6">
      <c r="A6" s="8" t="inlineStr">
        <is>
          <t>佐藤</t>
        </is>
      </c>
      <c r="B6" s="9" t="inlineStr">
        <is>
          <t>早</t>
        </is>
      </c>
      <c r="C6" s="9" t="inlineStr">
        <is>
          <t>遅</t>
        </is>
      </c>
      <c r="D6" s="9" t="inlineStr">
        <is>
          <t>遅</t>
        </is>
      </c>
      <c r="E6" s="9" t="inlineStr">
        <is>
          <t>休</t>
        </is>
      </c>
      <c r="F6" s="9" t="inlineStr">
        <is>
          <t>休</t>
        </is>
      </c>
      <c r="G6" s="9" t="inlineStr">
        <is>
          <t>早</t>
        </is>
      </c>
      <c r="H6" s="9" t="inlineStr">
        <is>
          <t>早</t>
        </is>
      </c>
      <c r="I6" s="9" t="inlineStr">
        <is>
          <t>遅</t>
        </is>
      </c>
      <c r="J6" s="9" t="inlineStr">
        <is>
          <t>遅</t>
        </is>
      </c>
      <c r="K6" s="9" t="inlineStr">
        <is>
          <t>休</t>
        </is>
      </c>
      <c r="L6" s="9" t="inlineStr">
        <is>
          <t>休</t>
        </is>
      </c>
      <c r="M6" s="9" t="inlineStr">
        <is>
          <t>早</t>
        </is>
      </c>
      <c r="N6" s="9" t="inlineStr">
        <is>
          <t>早</t>
        </is>
      </c>
      <c r="O6" s="9" t="inlineStr">
        <is>
          <t>遅</t>
        </is>
      </c>
      <c r="P6" s="9" t="inlineStr">
        <is>
          <t>遅</t>
        </is>
      </c>
      <c r="Q6" s="9" t="inlineStr">
        <is>
          <t>休</t>
        </is>
      </c>
      <c r="R6" s="9" t="inlineStr">
        <is>
          <t>休</t>
        </is>
      </c>
      <c r="S6" s="9" t="inlineStr">
        <is>
          <t>早</t>
        </is>
      </c>
      <c r="T6" s="9" t="inlineStr">
        <is>
          <t>早</t>
        </is>
      </c>
      <c r="U6" s="9" t="inlineStr">
        <is>
          <t>遅</t>
        </is>
      </c>
      <c r="V6" s="9" t="inlineStr">
        <is>
          <t>遅</t>
        </is>
      </c>
      <c r="W6" s="9" t="inlineStr">
        <is>
          <t>休</t>
        </is>
      </c>
      <c r="X6" s="9" t="inlineStr">
        <is>
          <t>休</t>
        </is>
      </c>
      <c r="Y6" s="9" t="inlineStr">
        <is>
          <t>早</t>
        </is>
      </c>
      <c r="Z6" s="9" t="inlineStr">
        <is>
          <t>早</t>
        </is>
      </c>
      <c r="AA6" s="9" t="inlineStr">
        <is>
          <t>遅</t>
        </is>
      </c>
      <c r="AB6" s="9" t="inlineStr">
        <is>
          <t>遅</t>
        </is>
      </c>
      <c r="AC6" s="9" t="inlineStr">
        <is>
          <t>休</t>
        </is>
      </c>
      <c r="AD6" s="9" t="inlineStr">
        <is>
          <t>休</t>
        </is>
      </c>
      <c r="AE6" s="9" t="inlineStr">
        <is>
          <t>早</t>
        </is>
      </c>
      <c r="AF6" s="9" t="n"/>
      <c r="AG6" s="9">
        <f>COUNTIF(B6:AF6,"早")</f>
        <v/>
      </c>
      <c r="AH6" s="9">
        <f>COUNTIF(B6:AF6,"遅")</f>
        <v/>
      </c>
      <c r="AI6" s="9">
        <f>COUNTIF(B6:AF6,"休")</f>
        <v/>
      </c>
    </row>
    <row r="7">
      <c r="A7" s="8" t="inlineStr">
        <is>
          <t>鈴木</t>
        </is>
      </c>
      <c r="B7" s="9" t="inlineStr">
        <is>
          <t>遅</t>
        </is>
      </c>
      <c r="C7" s="9" t="inlineStr">
        <is>
          <t>遅</t>
        </is>
      </c>
      <c r="D7" s="9" t="inlineStr">
        <is>
          <t>休</t>
        </is>
      </c>
      <c r="E7" s="9" t="inlineStr">
        <is>
          <t>休</t>
        </is>
      </c>
      <c r="F7" s="9" t="inlineStr">
        <is>
          <t>早</t>
        </is>
      </c>
      <c r="G7" s="9" t="inlineStr">
        <is>
          <t>早</t>
        </is>
      </c>
      <c r="H7" s="9" t="inlineStr">
        <is>
          <t>遅</t>
        </is>
      </c>
      <c r="I7" s="9" t="inlineStr">
        <is>
          <t>遅</t>
        </is>
      </c>
      <c r="J7" s="9" t="inlineStr">
        <is>
          <t>休</t>
        </is>
      </c>
      <c r="K7" s="9" t="inlineStr">
        <is>
          <t>休</t>
        </is>
      </c>
      <c r="L7" s="9" t="inlineStr">
        <is>
          <t>早</t>
        </is>
      </c>
      <c r="M7" s="9" t="inlineStr">
        <is>
          <t>早</t>
        </is>
      </c>
      <c r="N7" s="9" t="inlineStr">
        <is>
          <t>遅</t>
        </is>
      </c>
      <c r="O7" s="9" t="inlineStr">
        <is>
          <t>遅</t>
        </is>
      </c>
      <c r="P7" s="9" t="inlineStr">
        <is>
          <t>休</t>
        </is>
      </c>
      <c r="Q7" s="9" t="inlineStr">
        <is>
          <t>休</t>
        </is>
      </c>
      <c r="R7" s="9" t="inlineStr">
        <is>
          <t>早</t>
        </is>
      </c>
      <c r="S7" s="9" t="inlineStr">
        <is>
          <t>早</t>
        </is>
      </c>
      <c r="T7" s="9" t="inlineStr">
        <is>
          <t>遅</t>
        </is>
      </c>
      <c r="U7" s="9" t="inlineStr">
        <is>
          <t>遅</t>
        </is>
      </c>
      <c r="V7" s="9" t="inlineStr">
        <is>
          <t>休</t>
        </is>
      </c>
      <c r="W7" s="9" t="inlineStr">
        <is>
          <t>休</t>
        </is>
      </c>
      <c r="X7" s="9" t="inlineStr">
        <is>
          <t>早</t>
        </is>
      </c>
      <c r="Y7" s="9" t="inlineStr">
        <is>
          <t>早</t>
        </is>
      </c>
      <c r="Z7" s="9" t="inlineStr">
        <is>
          <t>遅</t>
        </is>
      </c>
      <c r="AA7" s="9" t="inlineStr">
        <is>
          <t>遅</t>
        </is>
      </c>
      <c r="AB7" s="9" t="inlineStr">
        <is>
          <t>休</t>
        </is>
      </c>
      <c r="AC7" s="9" t="inlineStr">
        <is>
          <t>休</t>
        </is>
      </c>
      <c r="AD7" s="9" t="inlineStr">
        <is>
          <t>早</t>
        </is>
      </c>
      <c r="AE7" s="9" t="inlineStr">
        <is>
          <t>早</t>
        </is>
      </c>
      <c r="AF7" s="9" t="n"/>
      <c r="AG7" s="9">
        <f>COUNTIF(B7:AF7,"早")</f>
        <v/>
      </c>
      <c r="AH7" s="9">
        <f>COUNTIF(B7:AF7,"遅")</f>
        <v/>
      </c>
      <c r="AI7" s="9">
        <f>COUNTIF(B7:AF7,"休")</f>
        <v/>
      </c>
    </row>
    <row r="8">
      <c r="A8" s="8" t="inlineStr">
        <is>
          <t>高橋</t>
        </is>
      </c>
      <c r="B8" s="9" t="inlineStr">
        <is>
          <t>遅</t>
        </is>
      </c>
      <c r="C8" s="9" t="inlineStr">
        <is>
          <t>休</t>
        </is>
      </c>
      <c r="D8" s="9" t="inlineStr">
        <is>
          <t>休</t>
        </is>
      </c>
      <c r="E8" s="9" t="inlineStr">
        <is>
          <t>早</t>
        </is>
      </c>
      <c r="F8" s="9" t="inlineStr">
        <is>
          <t>早</t>
        </is>
      </c>
      <c r="G8" s="9" t="inlineStr">
        <is>
          <t>遅</t>
        </is>
      </c>
      <c r="H8" s="9" t="inlineStr">
        <is>
          <t>遅</t>
        </is>
      </c>
      <c r="I8" s="9" t="inlineStr">
        <is>
          <t>休</t>
        </is>
      </c>
      <c r="J8" s="9" t="inlineStr">
        <is>
          <t>休</t>
        </is>
      </c>
      <c r="K8" s="9" t="inlineStr">
        <is>
          <t>早</t>
        </is>
      </c>
      <c r="L8" s="9" t="inlineStr">
        <is>
          <t>早</t>
        </is>
      </c>
      <c r="M8" s="9" t="inlineStr">
        <is>
          <t>遅</t>
        </is>
      </c>
      <c r="N8" s="9" t="inlineStr">
        <is>
          <t>遅</t>
        </is>
      </c>
      <c r="O8" s="9" t="inlineStr">
        <is>
          <t>休</t>
        </is>
      </c>
      <c r="P8" s="9" t="inlineStr">
        <is>
          <t>休</t>
        </is>
      </c>
      <c r="Q8" s="9" t="inlineStr">
        <is>
          <t>早</t>
        </is>
      </c>
      <c r="R8" s="9" t="inlineStr">
        <is>
          <t>早</t>
        </is>
      </c>
      <c r="S8" s="9" t="inlineStr">
        <is>
          <t>遅</t>
        </is>
      </c>
      <c r="T8" s="9" t="inlineStr">
        <is>
          <t>遅</t>
        </is>
      </c>
      <c r="U8" s="9" t="inlineStr">
        <is>
          <t>休</t>
        </is>
      </c>
      <c r="V8" s="9" t="inlineStr">
        <is>
          <t>休</t>
        </is>
      </c>
      <c r="W8" s="9" t="inlineStr">
        <is>
          <t>早</t>
        </is>
      </c>
      <c r="X8" s="9" t="inlineStr">
        <is>
          <t>早</t>
        </is>
      </c>
      <c r="Y8" s="9" t="inlineStr">
        <is>
          <t>遅</t>
        </is>
      </c>
      <c r="Z8" s="9" t="inlineStr">
        <is>
          <t>遅</t>
        </is>
      </c>
      <c r="AA8" s="9" t="inlineStr">
        <is>
          <t>休</t>
        </is>
      </c>
      <c r="AB8" s="9" t="inlineStr">
        <is>
          <t>休</t>
        </is>
      </c>
      <c r="AC8" s="9" t="inlineStr">
        <is>
          <t>早</t>
        </is>
      </c>
      <c r="AD8" s="9" t="inlineStr">
        <is>
          <t>早</t>
        </is>
      </c>
      <c r="AE8" s="9" t="inlineStr">
        <is>
          <t>遅</t>
        </is>
      </c>
      <c r="AF8" s="9" t="n"/>
      <c r="AG8" s="9">
        <f>COUNTIF(B8:AF8,"早")</f>
        <v/>
      </c>
      <c r="AH8" s="9">
        <f>COUNTIF(B8:AF8,"遅")</f>
        <v/>
      </c>
      <c r="AI8" s="9">
        <f>COUNTIF(B8:AF8,"休")</f>
        <v/>
      </c>
    </row>
    <row r="9">
      <c r="A9" s="8" t="inlineStr">
        <is>
          <t>田中</t>
        </is>
      </c>
      <c r="B9" s="9" t="inlineStr">
        <is>
          <t>休</t>
        </is>
      </c>
      <c r="C9" s="9" t="inlineStr">
        <is>
          <t>休</t>
        </is>
      </c>
      <c r="D9" s="9" t="inlineStr">
        <is>
          <t>早</t>
        </is>
      </c>
      <c r="E9" s="9" t="inlineStr">
        <is>
          <t>早</t>
        </is>
      </c>
      <c r="F9" s="9" t="inlineStr">
        <is>
          <t>遅</t>
        </is>
      </c>
      <c r="G9" s="9" t="inlineStr">
        <is>
          <t>遅</t>
        </is>
      </c>
      <c r="H9" s="9" t="inlineStr">
        <is>
          <t>休</t>
        </is>
      </c>
      <c r="I9" s="9" t="inlineStr">
        <is>
          <t>休</t>
        </is>
      </c>
      <c r="J9" s="9" t="inlineStr">
        <is>
          <t>早</t>
        </is>
      </c>
      <c r="K9" s="9" t="inlineStr">
        <is>
          <t>早</t>
        </is>
      </c>
      <c r="L9" s="9" t="inlineStr">
        <is>
          <t>遅</t>
        </is>
      </c>
      <c r="M9" s="9" t="inlineStr">
        <is>
          <t>遅</t>
        </is>
      </c>
      <c r="N9" s="9" t="inlineStr">
        <is>
          <t>休</t>
        </is>
      </c>
      <c r="O9" s="9" t="inlineStr">
        <is>
          <t>休</t>
        </is>
      </c>
      <c r="P9" s="9" t="inlineStr">
        <is>
          <t>早</t>
        </is>
      </c>
      <c r="Q9" s="9" t="inlineStr">
        <is>
          <t>早</t>
        </is>
      </c>
      <c r="R9" s="9" t="inlineStr">
        <is>
          <t>遅</t>
        </is>
      </c>
      <c r="S9" s="9" t="inlineStr">
        <is>
          <t>遅</t>
        </is>
      </c>
      <c r="T9" s="9" t="inlineStr">
        <is>
          <t>休</t>
        </is>
      </c>
      <c r="U9" s="9" t="inlineStr">
        <is>
          <t>休</t>
        </is>
      </c>
      <c r="V9" s="9" t="inlineStr">
        <is>
          <t>早</t>
        </is>
      </c>
      <c r="W9" s="9" t="inlineStr">
        <is>
          <t>早</t>
        </is>
      </c>
      <c r="X9" s="9" t="inlineStr">
        <is>
          <t>遅</t>
        </is>
      </c>
      <c r="Y9" s="9" t="inlineStr">
        <is>
          <t>遅</t>
        </is>
      </c>
      <c r="Z9" s="9" t="inlineStr">
        <is>
          <t>休</t>
        </is>
      </c>
      <c r="AA9" s="9" t="inlineStr">
        <is>
          <t>休</t>
        </is>
      </c>
      <c r="AB9" s="9" t="inlineStr">
        <is>
          <t>早</t>
        </is>
      </c>
      <c r="AC9" s="9" t="inlineStr">
        <is>
          <t>早</t>
        </is>
      </c>
      <c r="AD9" s="9" t="inlineStr">
        <is>
          <t>遅</t>
        </is>
      </c>
      <c r="AE9" s="9" t="inlineStr">
        <is>
          <t>遅</t>
        </is>
      </c>
      <c r="AF9" s="9" t="n"/>
      <c r="AG9" s="9">
        <f>COUNTIF(B9:AF9,"早")</f>
        <v/>
      </c>
      <c r="AH9" s="9">
        <f>COUNTIF(B9:AF9,"遅")</f>
        <v/>
      </c>
      <c r="AI9" s="9">
        <f>COUNTIF(B9:AF9,"休")</f>
        <v/>
      </c>
    </row>
    <row r="10">
      <c r="A10" s="8" t="inlineStr">
        <is>
          <t>伊藤</t>
        </is>
      </c>
      <c r="B10" s="9" t="inlineStr">
        <is>
          <t>休</t>
        </is>
      </c>
      <c r="C10" s="9" t="inlineStr">
        <is>
          <t>早</t>
        </is>
      </c>
      <c r="D10" s="9" t="inlineStr">
        <is>
          <t>早</t>
        </is>
      </c>
      <c r="E10" s="9" t="inlineStr">
        <is>
          <t>遅</t>
        </is>
      </c>
      <c r="F10" s="9" t="inlineStr">
        <is>
          <t>遅</t>
        </is>
      </c>
      <c r="G10" s="9" t="inlineStr">
        <is>
          <t>休</t>
        </is>
      </c>
      <c r="H10" s="9" t="inlineStr">
        <is>
          <t>休</t>
        </is>
      </c>
      <c r="I10" s="9" t="inlineStr">
        <is>
          <t>早</t>
        </is>
      </c>
      <c r="J10" s="9" t="inlineStr">
        <is>
          <t>早</t>
        </is>
      </c>
      <c r="K10" s="9" t="inlineStr">
        <is>
          <t>遅</t>
        </is>
      </c>
      <c r="L10" s="9" t="inlineStr">
        <is>
          <t>遅</t>
        </is>
      </c>
      <c r="M10" s="9" t="inlineStr">
        <is>
          <t>休</t>
        </is>
      </c>
      <c r="N10" s="9" t="inlineStr">
        <is>
          <t>休</t>
        </is>
      </c>
      <c r="O10" s="9" t="inlineStr">
        <is>
          <t>早</t>
        </is>
      </c>
      <c r="P10" s="9" t="inlineStr">
        <is>
          <t>早</t>
        </is>
      </c>
      <c r="Q10" s="9" t="inlineStr">
        <is>
          <t>遅</t>
        </is>
      </c>
      <c r="R10" s="9" t="inlineStr">
        <is>
          <t>遅</t>
        </is>
      </c>
      <c r="S10" s="9" t="inlineStr">
        <is>
          <t>休</t>
        </is>
      </c>
      <c r="T10" s="9" t="inlineStr">
        <is>
          <t>休</t>
        </is>
      </c>
      <c r="U10" s="9" t="inlineStr">
        <is>
          <t>早</t>
        </is>
      </c>
      <c r="V10" s="9" t="inlineStr">
        <is>
          <t>早</t>
        </is>
      </c>
      <c r="W10" s="9" t="inlineStr">
        <is>
          <t>遅</t>
        </is>
      </c>
      <c r="X10" s="9" t="inlineStr">
        <is>
          <t>遅</t>
        </is>
      </c>
      <c r="Y10" s="9" t="inlineStr">
        <is>
          <t>休</t>
        </is>
      </c>
      <c r="Z10" s="9" t="inlineStr">
        <is>
          <t>休</t>
        </is>
      </c>
      <c r="AA10" s="9" t="inlineStr">
        <is>
          <t>早</t>
        </is>
      </c>
      <c r="AB10" s="9" t="inlineStr">
        <is>
          <t>早</t>
        </is>
      </c>
      <c r="AC10" s="9" t="inlineStr">
        <is>
          <t>遅</t>
        </is>
      </c>
      <c r="AD10" s="9" t="inlineStr">
        <is>
          <t>遅</t>
        </is>
      </c>
      <c r="AE10" s="9" t="inlineStr">
        <is>
          <t>休</t>
        </is>
      </c>
      <c r="AF10" s="9" t="n"/>
      <c r="AG10" s="9">
        <f>COUNTIF(B10:AF10,"早")</f>
        <v/>
      </c>
      <c r="AH10" s="9">
        <f>COUNTIF(B10:AF10,"遅")</f>
        <v/>
      </c>
      <c r="AI10" s="9">
        <f>COUNTIF(B10:AF10,"休")</f>
        <v/>
      </c>
    </row>
    <row r="11">
      <c r="A11" s="8" t="inlineStr">
        <is>
          <t>渡辺</t>
        </is>
      </c>
      <c r="B11" s="9" t="inlineStr">
        <is>
          <t>早</t>
        </is>
      </c>
      <c r="C11" s="9" t="inlineStr">
        <is>
          <t>早</t>
        </is>
      </c>
      <c r="D11" s="9" t="inlineStr">
        <is>
          <t>遅</t>
        </is>
      </c>
      <c r="E11" s="9" t="inlineStr">
        <is>
          <t>遅</t>
        </is>
      </c>
      <c r="F11" s="9" t="inlineStr">
        <is>
          <t>休</t>
        </is>
      </c>
      <c r="G11" s="9" t="inlineStr">
        <is>
          <t>休</t>
        </is>
      </c>
      <c r="H11" s="9" t="inlineStr">
        <is>
          <t>早</t>
        </is>
      </c>
      <c r="I11" s="9" t="inlineStr">
        <is>
          <t>早</t>
        </is>
      </c>
      <c r="J11" s="9" t="inlineStr">
        <is>
          <t>遅</t>
        </is>
      </c>
      <c r="K11" s="9" t="inlineStr">
        <is>
          <t>遅</t>
        </is>
      </c>
      <c r="L11" s="9" t="inlineStr">
        <is>
          <t>休</t>
        </is>
      </c>
      <c r="M11" s="9" t="inlineStr">
        <is>
          <t>休</t>
        </is>
      </c>
      <c r="N11" s="9" t="inlineStr">
        <is>
          <t>早</t>
        </is>
      </c>
      <c r="O11" s="9" t="inlineStr">
        <is>
          <t>早</t>
        </is>
      </c>
      <c r="P11" s="9" t="inlineStr">
        <is>
          <t>遅</t>
        </is>
      </c>
      <c r="Q11" s="9" t="inlineStr">
        <is>
          <t>遅</t>
        </is>
      </c>
      <c r="R11" s="9" t="inlineStr">
        <is>
          <t>休</t>
        </is>
      </c>
      <c r="S11" s="9" t="inlineStr">
        <is>
          <t>休</t>
        </is>
      </c>
      <c r="T11" s="9" t="inlineStr">
        <is>
          <t>早</t>
        </is>
      </c>
      <c r="U11" s="9" t="inlineStr">
        <is>
          <t>早</t>
        </is>
      </c>
      <c r="V11" s="9" t="inlineStr">
        <is>
          <t>遅</t>
        </is>
      </c>
      <c r="W11" s="9" t="inlineStr">
        <is>
          <t>遅</t>
        </is>
      </c>
      <c r="X11" s="9" t="inlineStr">
        <is>
          <t>休</t>
        </is>
      </c>
      <c r="Y11" s="9" t="inlineStr">
        <is>
          <t>休</t>
        </is>
      </c>
      <c r="Z11" s="9" t="inlineStr">
        <is>
          <t>早</t>
        </is>
      </c>
      <c r="AA11" s="9" t="inlineStr">
        <is>
          <t>早</t>
        </is>
      </c>
      <c r="AB11" s="9" t="inlineStr">
        <is>
          <t>遅</t>
        </is>
      </c>
      <c r="AC11" s="9" t="inlineStr">
        <is>
          <t>遅</t>
        </is>
      </c>
      <c r="AD11" s="9" t="inlineStr">
        <is>
          <t>休</t>
        </is>
      </c>
      <c r="AE11" s="9" t="inlineStr">
        <is>
          <t>休</t>
        </is>
      </c>
      <c r="AF11" s="9" t="n"/>
      <c r="AG11" s="9">
        <f>COUNTIF(B11:AF11,"早")</f>
        <v/>
      </c>
      <c r="AH11" s="9">
        <f>COUNTIF(B11:AF11,"遅")</f>
        <v/>
      </c>
      <c r="AI11" s="9">
        <f>COUNTIF(B11:AF11,"休")</f>
        <v/>
      </c>
    </row>
    <row r="12"/>
    <row r="13">
      <c r="A13" s="8" t="inlineStr">
        <is>
          <t>早番の人数</t>
        </is>
      </c>
      <c r="B13" s="9">
        <f>IF(B$4="","",COUNTIF(B$6:B$11,"早"))</f>
        <v/>
      </c>
      <c r="C13" s="9">
        <f>IF(C$4="","",COUNTIF(C$6:C$11,"早"))</f>
        <v/>
      </c>
      <c r="D13" s="9">
        <f>IF(D$4="","",COUNTIF(D$6:D$11,"早"))</f>
        <v/>
      </c>
      <c r="E13" s="9">
        <f>IF(E$4="","",COUNTIF(E$6:E$11,"早"))</f>
        <v/>
      </c>
      <c r="F13" s="9">
        <f>IF(F$4="","",COUNTIF(F$6:F$11,"早"))</f>
        <v/>
      </c>
      <c r="G13" s="9">
        <f>IF(G$4="","",COUNTIF(G$6:G$11,"早"))</f>
        <v/>
      </c>
      <c r="H13" s="9">
        <f>IF(H$4="","",COUNTIF(H$6:H$11,"早"))</f>
        <v/>
      </c>
      <c r="I13" s="9">
        <f>IF(I$4="","",COUNTIF(I$6:I$11,"早"))</f>
        <v/>
      </c>
      <c r="J13" s="9">
        <f>IF(J$4="","",COUNTIF(J$6:J$11,"早"))</f>
        <v/>
      </c>
      <c r="K13" s="9">
        <f>IF(K$4="","",COUNTIF(K$6:K$11,"早"))</f>
        <v/>
      </c>
      <c r="L13" s="9">
        <f>IF(L$4="","",COUNTIF(L$6:L$11,"早"))</f>
        <v/>
      </c>
      <c r="M13" s="9">
        <f>IF(M$4="","",COUNTIF(M$6:M$11,"早"))</f>
        <v/>
      </c>
      <c r="N13" s="9">
        <f>IF(N$4="","",COUNTIF(N$6:N$11,"早"))</f>
        <v/>
      </c>
      <c r="O13" s="9">
        <f>IF(O$4="","",COUNTIF(O$6:O$11,"早"))</f>
        <v/>
      </c>
      <c r="P13" s="9">
        <f>IF(P$4="","",COUNTIF(P$6:P$11,"早"))</f>
        <v/>
      </c>
      <c r="Q13" s="9">
        <f>IF(Q$4="","",COUNTIF(Q$6:Q$11,"早"))</f>
        <v/>
      </c>
      <c r="R13" s="9">
        <f>IF(R$4="","",COUNTIF(R$6:R$11,"早"))</f>
        <v/>
      </c>
      <c r="S13" s="9">
        <f>IF(S$4="","",COUNTIF(S$6:S$11,"早"))</f>
        <v/>
      </c>
      <c r="T13" s="9">
        <f>IF(T$4="","",COUNTIF(T$6:T$11,"早"))</f>
        <v/>
      </c>
      <c r="U13" s="9">
        <f>IF(U$4="","",COUNTIF(U$6:U$11,"早"))</f>
        <v/>
      </c>
      <c r="V13" s="9">
        <f>IF(V$4="","",COUNTIF(V$6:V$11,"早"))</f>
        <v/>
      </c>
      <c r="W13" s="9">
        <f>IF(W$4="","",COUNTIF(W$6:W$11,"早"))</f>
        <v/>
      </c>
      <c r="X13" s="9">
        <f>IF(X$4="","",COUNTIF(X$6:X$11,"早"))</f>
        <v/>
      </c>
      <c r="Y13" s="9">
        <f>IF(Y$4="","",COUNTIF(Y$6:Y$11,"早"))</f>
        <v/>
      </c>
      <c r="Z13" s="9">
        <f>IF(Z$4="","",COUNTIF(Z$6:Z$11,"早"))</f>
        <v/>
      </c>
      <c r="AA13" s="9">
        <f>IF(AA$4="","",COUNTIF(AA$6:AA$11,"早"))</f>
        <v/>
      </c>
      <c r="AB13" s="9">
        <f>IF(AB$4="","",COUNTIF(AB$6:AB$11,"早"))</f>
        <v/>
      </c>
      <c r="AC13" s="9">
        <f>IF(AC$4="","",COUNTIF(AC$6:AC$11,"早"))</f>
        <v/>
      </c>
      <c r="AD13" s="9">
        <f>IF(AD$4="","",COUNTIF(AD$6:AD$11,"早"))</f>
        <v/>
      </c>
      <c r="AE13" s="9">
        <f>IF(AE$4="","",COUNTIF(AE$6:AE$11,"早"))</f>
        <v/>
      </c>
      <c r="AF13" s="9">
        <f>IF(AF$4="","",COUNTIF(AF$6:AF$11,"早"))</f>
        <v/>
      </c>
      <c r="AG13" s="9" t="n"/>
      <c r="AH13" s="9" t="n"/>
      <c r="AI13" s="9" t="n"/>
    </row>
    <row r="14">
      <c r="A14" s="8" t="inlineStr">
        <is>
          <t>遅番の人数</t>
        </is>
      </c>
      <c r="B14" s="9">
        <f>IF(B$4="","",COUNTIF(B$6:B$11,"遅"))</f>
        <v/>
      </c>
      <c r="C14" s="9">
        <f>IF(C$4="","",COUNTIF(C$6:C$11,"遅"))</f>
        <v/>
      </c>
      <c r="D14" s="9">
        <f>IF(D$4="","",COUNTIF(D$6:D$11,"遅"))</f>
        <v/>
      </c>
      <c r="E14" s="9">
        <f>IF(E$4="","",COUNTIF(E$6:E$11,"遅"))</f>
        <v/>
      </c>
      <c r="F14" s="9">
        <f>IF(F$4="","",COUNTIF(F$6:F$11,"遅"))</f>
        <v/>
      </c>
      <c r="G14" s="9">
        <f>IF(G$4="","",COUNTIF(G$6:G$11,"遅"))</f>
        <v/>
      </c>
      <c r="H14" s="9">
        <f>IF(H$4="","",COUNTIF(H$6:H$11,"遅"))</f>
        <v/>
      </c>
      <c r="I14" s="9">
        <f>IF(I$4="","",COUNTIF(I$6:I$11,"遅"))</f>
        <v/>
      </c>
      <c r="J14" s="9">
        <f>IF(J$4="","",COUNTIF(J$6:J$11,"遅"))</f>
        <v/>
      </c>
      <c r="K14" s="9">
        <f>IF(K$4="","",COUNTIF(K$6:K$11,"遅"))</f>
        <v/>
      </c>
      <c r="L14" s="9">
        <f>IF(L$4="","",COUNTIF(L$6:L$11,"遅"))</f>
        <v/>
      </c>
      <c r="M14" s="9">
        <f>IF(M$4="","",COUNTIF(M$6:M$11,"遅"))</f>
        <v/>
      </c>
      <c r="N14" s="9">
        <f>IF(N$4="","",COUNTIF(N$6:N$11,"遅"))</f>
        <v/>
      </c>
      <c r="O14" s="9">
        <f>IF(O$4="","",COUNTIF(O$6:O$11,"遅"))</f>
        <v/>
      </c>
      <c r="P14" s="9">
        <f>IF(P$4="","",COUNTIF(P$6:P$11,"遅"))</f>
        <v/>
      </c>
      <c r="Q14" s="9">
        <f>IF(Q$4="","",COUNTIF(Q$6:Q$11,"遅"))</f>
        <v/>
      </c>
      <c r="R14" s="9">
        <f>IF(R$4="","",COUNTIF(R$6:R$11,"遅"))</f>
        <v/>
      </c>
      <c r="S14" s="9">
        <f>IF(S$4="","",COUNTIF(S$6:S$11,"遅"))</f>
        <v/>
      </c>
      <c r="T14" s="9">
        <f>IF(T$4="","",COUNTIF(T$6:T$11,"遅"))</f>
        <v/>
      </c>
      <c r="U14" s="9">
        <f>IF(U$4="","",COUNTIF(U$6:U$11,"遅"))</f>
        <v/>
      </c>
      <c r="V14" s="9">
        <f>IF(V$4="","",COUNTIF(V$6:V$11,"遅"))</f>
        <v/>
      </c>
      <c r="W14" s="9">
        <f>IF(W$4="","",COUNTIF(W$6:W$11,"遅"))</f>
        <v/>
      </c>
      <c r="X14" s="9">
        <f>IF(X$4="","",COUNTIF(X$6:X$11,"遅"))</f>
        <v/>
      </c>
      <c r="Y14" s="9">
        <f>IF(Y$4="","",COUNTIF(Y$6:Y$11,"遅"))</f>
        <v/>
      </c>
      <c r="Z14" s="9">
        <f>IF(Z$4="","",COUNTIF(Z$6:Z$11,"遅"))</f>
        <v/>
      </c>
      <c r="AA14" s="9">
        <f>IF(AA$4="","",COUNTIF(AA$6:AA$11,"遅"))</f>
        <v/>
      </c>
      <c r="AB14" s="9">
        <f>IF(AB$4="","",COUNTIF(AB$6:AB$11,"遅"))</f>
        <v/>
      </c>
      <c r="AC14" s="9">
        <f>IF(AC$4="","",COUNTIF(AC$6:AC$11,"遅"))</f>
        <v/>
      </c>
      <c r="AD14" s="9">
        <f>IF(AD$4="","",COUNTIF(AD$6:AD$11,"遅"))</f>
        <v/>
      </c>
      <c r="AE14" s="9">
        <f>IF(AE$4="","",COUNTIF(AE$6:AE$11,"遅"))</f>
        <v/>
      </c>
      <c r="AF14" s="9">
        <f>IF(AF$4="","",COUNTIF(AF$6:AF$11,"遅"))</f>
        <v/>
      </c>
      <c r="AG14" s="9" t="n"/>
      <c r="AH14" s="9" t="n"/>
      <c r="AI14" s="9" t="n"/>
    </row>
  </sheetData>
  <mergeCells count="3">
    <mergeCell ref="E2:F2"/>
    <mergeCell ref="B2:D2"/>
    <mergeCell ref="AG4:AI4"/>
  </mergeCells>
  <conditionalFormatting sqref="B4:AF14">
    <cfRule type="expression" priority="1" dxfId="0" stopIfTrue="1">
      <formula>B$4=""</formula>
    </cfRule>
  </conditionalFormatting>
  <conditionalFormatting sqref="B6:AF11">
    <cfRule type="cellIs" priority="2" operator="equal" dxfId="1">
      <formula>"休"</formula>
    </cfRule>
  </conditionalFormatting>
  <conditionalFormatting sqref="B4:AF5">
    <cfRule type="expression" priority="3" dxfId="2">
      <formula>OR(WEEKDAY(B$4)=1,COUNTIF(祝日!$A:$A,B$4)&gt;0)</formula>
    </cfRule>
    <cfRule type="expression" priority="4" dxfId="3">
      <formula>WEEKDAY(B$4)=7</formula>
    </cfRule>
  </conditionalFormatting>
  <conditionalFormatting sqref="B13:AF14">
    <cfRule type="cellIs" priority="5" operator="lessThan" dxfId="4">
      <formula>2</formula>
    </cfRule>
  </conditionalFormatting>
  <dataValidations count="1">
    <dataValidation sqref="B6:AF14" showDropDown="0" showInputMessage="0" showErrorMessage="1" allowBlank="1" type="list">
      <formula1>"早,遅,休"</formula1>
    </dataValidation>
  </dataValidations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6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</cols>
  <sheetData>
    <row r="1">
      <c r="A1" s="10" t="inlineStr">
        <is>
          <t>日付</t>
        </is>
      </c>
      <c r="B1" s="10" t="inlineStr">
        <is>
          <t>祝日名</t>
        </is>
      </c>
    </row>
    <row r="2">
      <c r="A2" s="11" t="n">
        <v>45292</v>
      </c>
      <c r="B2" s="12" t="inlineStr">
        <is>
          <t>元日</t>
        </is>
      </c>
    </row>
    <row r="3">
      <c r="A3" s="11" t="n">
        <v>45299</v>
      </c>
      <c r="B3" s="12" t="inlineStr">
        <is>
          <t>成人の日</t>
        </is>
      </c>
    </row>
    <row r="4">
      <c r="A4" s="11" t="n">
        <v>45333</v>
      </c>
      <c r="B4" s="12" t="inlineStr">
        <is>
          <t>建国記念の日</t>
        </is>
      </c>
    </row>
    <row r="5">
      <c r="A5" s="11" t="n">
        <v>45334</v>
      </c>
      <c r="B5" s="12" t="inlineStr">
        <is>
          <t>休日</t>
        </is>
      </c>
    </row>
    <row r="6">
      <c r="A6" s="11" t="n">
        <v>45345</v>
      </c>
      <c r="B6" s="12" t="inlineStr">
        <is>
          <t>天皇誕生日</t>
        </is>
      </c>
    </row>
    <row r="7">
      <c r="A7" s="11" t="n">
        <v>45371</v>
      </c>
      <c r="B7" s="12" t="inlineStr">
        <is>
          <t>春分の日</t>
        </is>
      </c>
    </row>
    <row r="8">
      <c r="A8" s="11" t="n">
        <v>45411</v>
      </c>
      <c r="B8" s="12" t="inlineStr">
        <is>
          <t>昭和の日</t>
        </is>
      </c>
    </row>
    <row r="9">
      <c r="A9" s="11" t="n">
        <v>45415</v>
      </c>
      <c r="B9" s="12" t="inlineStr">
        <is>
          <t>憲法記念日</t>
        </is>
      </c>
    </row>
    <row r="10">
      <c r="A10" s="11" t="n">
        <v>45416</v>
      </c>
      <c r="B10" s="12" t="inlineStr">
        <is>
          <t>みどりの日</t>
        </is>
      </c>
    </row>
    <row r="11">
      <c r="A11" s="11" t="n">
        <v>45417</v>
      </c>
      <c r="B11" s="12" t="inlineStr">
        <is>
          <t>こどもの日</t>
        </is>
      </c>
    </row>
    <row r="12">
      <c r="A12" s="11" t="n">
        <v>45418</v>
      </c>
      <c r="B12" s="12" t="inlineStr">
        <is>
          <t>休日</t>
        </is>
      </c>
    </row>
    <row r="13">
      <c r="A13" s="11" t="n">
        <v>45488</v>
      </c>
      <c r="B13" s="12" t="inlineStr">
        <is>
          <t>海の日</t>
        </is>
      </c>
    </row>
    <row r="14">
      <c r="A14" s="11" t="n">
        <v>45515</v>
      </c>
      <c r="B14" s="12" t="inlineStr">
        <is>
          <t>山の日</t>
        </is>
      </c>
    </row>
    <row r="15">
      <c r="A15" s="11" t="n">
        <v>45516</v>
      </c>
      <c r="B15" s="12" t="inlineStr">
        <is>
          <t>休日</t>
        </is>
      </c>
    </row>
    <row r="16">
      <c r="A16" s="11" t="n">
        <v>45551</v>
      </c>
      <c r="B16" s="12" t="inlineStr">
        <is>
          <t>敬老の日</t>
        </is>
      </c>
    </row>
    <row r="17">
      <c r="A17" s="11" t="n">
        <v>45557</v>
      </c>
      <c r="B17" s="12" t="inlineStr">
        <is>
          <t>秋分の日</t>
        </is>
      </c>
    </row>
    <row r="18">
      <c r="A18" s="11" t="n">
        <v>45558</v>
      </c>
      <c r="B18" s="12" t="inlineStr">
        <is>
          <t>休日</t>
        </is>
      </c>
    </row>
    <row r="19">
      <c r="A19" s="11" t="n">
        <v>45579</v>
      </c>
      <c r="B19" s="12" t="inlineStr">
        <is>
          <t>スポーツの日</t>
        </is>
      </c>
    </row>
    <row r="20">
      <c r="A20" s="11" t="n">
        <v>45599</v>
      </c>
      <c r="B20" s="12" t="inlineStr">
        <is>
          <t>文化の日</t>
        </is>
      </c>
    </row>
    <row r="21">
      <c r="A21" s="11" t="n">
        <v>45600</v>
      </c>
      <c r="B21" s="12" t="inlineStr">
        <is>
          <t>休日</t>
        </is>
      </c>
    </row>
    <row r="22">
      <c r="A22" s="11" t="n">
        <v>45619</v>
      </c>
      <c r="B22" s="12" t="inlineStr">
        <is>
          <t>勤労感謝の日</t>
        </is>
      </c>
    </row>
    <row r="23">
      <c r="A23" s="11" t="n">
        <v>45658</v>
      </c>
      <c r="B23" s="12" t="inlineStr">
        <is>
          <t>元日</t>
        </is>
      </c>
    </row>
    <row r="24">
      <c r="A24" s="11" t="n">
        <v>45670</v>
      </c>
      <c r="B24" s="12" t="inlineStr">
        <is>
          <t>成人の日</t>
        </is>
      </c>
    </row>
    <row r="25">
      <c r="A25" s="11" t="n">
        <v>45699</v>
      </c>
      <c r="B25" s="12" t="inlineStr">
        <is>
          <t>建国記念の日</t>
        </is>
      </c>
    </row>
    <row r="26">
      <c r="A26" s="11" t="n">
        <v>45711</v>
      </c>
      <c r="B26" s="12" t="inlineStr">
        <is>
          <t>天皇誕生日</t>
        </is>
      </c>
    </row>
    <row r="27">
      <c r="A27" s="11" t="n">
        <v>45712</v>
      </c>
      <c r="B27" s="12" t="inlineStr">
        <is>
          <t>休日</t>
        </is>
      </c>
    </row>
    <row r="28">
      <c r="A28" s="11" t="n">
        <v>45736</v>
      </c>
      <c r="B28" s="12" t="inlineStr">
        <is>
          <t>春分の日</t>
        </is>
      </c>
    </row>
    <row r="29">
      <c r="A29" s="11" t="n">
        <v>45776</v>
      </c>
      <c r="B29" s="12" t="inlineStr">
        <is>
          <t>昭和の日</t>
        </is>
      </c>
    </row>
    <row r="30">
      <c r="A30" s="11" t="n">
        <v>45780</v>
      </c>
      <c r="B30" s="12" t="inlineStr">
        <is>
          <t>憲法記念日</t>
        </is>
      </c>
    </row>
    <row r="31">
      <c r="A31" s="11" t="n">
        <v>45781</v>
      </c>
      <c r="B31" s="12" t="inlineStr">
        <is>
          <t>みどりの日</t>
        </is>
      </c>
    </row>
    <row r="32">
      <c r="A32" s="11" t="n">
        <v>45782</v>
      </c>
      <c r="B32" s="12" t="inlineStr">
        <is>
          <t>こどもの日</t>
        </is>
      </c>
    </row>
    <row r="33">
      <c r="A33" s="11" t="n">
        <v>45783</v>
      </c>
      <c r="B33" s="12" t="inlineStr">
        <is>
          <t>休日</t>
        </is>
      </c>
    </row>
    <row r="34">
      <c r="A34" s="11" t="n">
        <v>45859</v>
      </c>
      <c r="B34" s="12" t="inlineStr">
        <is>
          <t>海の日</t>
        </is>
      </c>
    </row>
    <row r="35">
      <c r="A35" s="11" t="n">
        <v>45880</v>
      </c>
      <c r="B35" s="12" t="inlineStr">
        <is>
          <t>山の日</t>
        </is>
      </c>
    </row>
    <row r="36">
      <c r="A36" s="11" t="n">
        <v>45915</v>
      </c>
      <c r="B36" s="12" t="inlineStr">
        <is>
          <t>敬老の日</t>
        </is>
      </c>
    </row>
    <row r="37">
      <c r="A37" s="11" t="n">
        <v>45923</v>
      </c>
      <c r="B37" s="12" t="inlineStr">
        <is>
          <t>秋分の日</t>
        </is>
      </c>
    </row>
    <row r="38">
      <c r="A38" s="11" t="n">
        <v>45943</v>
      </c>
      <c r="B38" s="12" t="inlineStr">
        <is>
          <t>スポーツの日</t>
        </is>
      </c>
    </row>
    <row r="39">
      <c r="A39" s="11" t="n">
        <v>45964</v>
      </c>
      <c r="B39" s="12" t="inlineStr">
        <is>
          <t>文化の日</t>
        </is>
      </c>
    </row>
    <row r="40">
      <c r="A40" s="11" t="n">
        <v>45984</v>
      </c>
      <c r="B40" s="12" t="inlineStr">
        <is>
          <t>勤労感謝の日</t>
        </is>
      </c>
    </row>
    <row r="41">
      <c r="A41" s="11" t="n">
        <v>45985</v>
      </c>
      <c r="B41" s="12" t="inlineStr">
        <is>
          <t>休日</t>
        </is>
      </c>
    </row>
    <row r="42">
      <c r="A42" s="11" t="n">
        <v>46023</v>
      </c>
      <c r="B42" s="12" t="inlineStr">
        <is>
          <t>元日</t>
        </is>
      </c>
    </row>
    <row r="43">
      <c r="A43" s="11" t="n">
        <v>46034</v>
      </c>
      <c r="B43" s="12" t="inlineStr">
        <is>
          <t>成人の日</t>
        </is>
      </c>
    </row>
    <row r="44">
      <c r="A44" s="11" t="n">
        <v>46064</v>
      </c>
      <c r="B44" s="12" t="inlineStr">
        <is>
          <t>建国記念の日</t>
        </is>
      </c>
    </row>
    <row r="45">
      <c r="A45" s="11" t="n">
        <v>46076</v>
      </c>
      <c r="B45" s="12" t="inlineStr">
        <is>
          <t>天皇誕生日</t>
        </is>
      </c>
    </row>
    <row r="46">
      <c r="A46" s="11" t="n">
        <v>46101</v>
      </c>
      <c r="B46" s="12" t="inlineStr">
        <is>
          <t>春分の日</t>
        </is>
      </c>
    </row>
    <row r="47">
      <c r="A47" s="11" t="n">
        <v>46141</v>
      </c>
      <c r="B47" s="12" t="inlineStr">
        <is>
          <t>昭和の日</t>
        </is>
      </c>
    </row>
    <row r="48">
      <c r="A48" s="11" t="n">
        <v>46145</v>
      </c>
      <c r="B48" s="12" t="inlineStr">
        <is>
          <t>憲法記念日</t>
        </is>
      </c>
    </row>
    <row r="49">
      <c r="A49" s="11" t="n">
        <v>46146</v>
      </c>
      <c r="B49" s="12" t="inlineStr">
        <is>
          <t>みどりの日</t>
        </is>
      </c>
    </row>
    <row r="50">
      <c r="A50" s="11" t="n">
        <v>46147</v>
      </c>
      <c r="B50" s="12" t="inlineStr">
        <is>
          <t>こどもの日</t>
        </is>
      </c>
    </row>
    <row r="51">
      <c r="A51" s="11" t="n">
        <v>46148</v>
      </c>
      <c r="B51" s="12" t="inlineStr">
        <is>
          <t>休日</t>
        </is>
      </c>
    </row>
    <row r="52">
      <c r="A52" s="11" t="n">
        <v>46223</v>
      </c>
      <c r="B52" s="12" t="inlineStr">
        <is>
          <t>海の日</t>
        </is>
      </c>
    </row>
    <row r="53">
      <c r="A53" s="11" t="n">
        <v>46245</v>
      </c>
      <c r="B53" s="12" t="inlineStr">
        <is>
          <t>山の日</t>
        </is>
      </c>
    </row>
    <row r="54">
      <c r="A54" s="11" t="n">
        <v>46286</v>
      </c>
      <c r="B54" s="12" t="inlineStr">
        <is>
          <t>敬老の日</t>
        </is>
      </c>
    </row>
    <row r="55">
      <c r="A55" s="11" t="n">
        <v>46287</v>
      </c>
      <c r="B55" s="12" t="inlineStr">
        <is>
          <t>休日</t>
        </is>
      </c>
    </row>
    <row r="56">
      <c r="A56" s="11" t="n">
        <v>46288</v>
      </c>
      <c r="B56" s="12" t="inlineStr">
        <is>
          <t>秋分の日</t>
        </is>
      </c>
    </row>
    <row r="57">
      <c r="A57" s="11" t="n">
        <v>46307</v>
      </c>
      <c r="B57" s="12" t="inlineStr">
        <is>
          <t>スポーツの日</t>
        </is>
      </c>
    </row>
    <row r="58">
      <c r="A58" s="11" t="n">
        <v>46329</v>
      </c>
      <c r="B58" s="12" t="inlineStr">
        <is>
          <t>文化の日</t>
        </is>
      </c>
    </row>
    <row r="59">
      <c r="A59" s="11" t="n">
        <v>46349</v>
      </c>
      <c r="B59" s="12" t="inlineStr">
        <is>
          <t>勤労感謝の日</t>
        </is>
      </c>
    </row>
    <row r="60">
      <c r="A60" s="11" t="n">
        <v>46388</v>
      </c>
      <c r="B60" s="12" t="inlineStr">
        <is>
          <t>元日</t>
        </is>
      </c>
    </row>
    <row r="61">
      <c r="A61" s="11" t="n">
        <v>46398</v>
      </c>
      <c r="B61" s="12" t="inlineStr">
        <is>
          <t>成人の日</t>
        </is>
      </c>
    </row>
    <row r="62">
      <c r="A62" s="11" t="n">
        <v>46429</v>
      </c>
      <c r="B62" s="12" t="inlineStr">
        <is>
          <t>建国記念の日</t>
        </is>
      </c>
    </row>
    <row r="63">
      <c r="A63" s="11" t="n">
        <v>46441</v>
      </c>
      <c r="B63" s="12" t="inlineStr">
        <is>
          <t>天皇誕生日</t>
        </is>
      </c>
    </row>
    <row r="64">
      <c r="A64" s="11" t="n">
        <v>46467</v>
      </c>
      <c r="B64" s="12" t="inlineStr">
        <is>
          <t>春分の日</t>
        </is>
      </c>
    </row>
    <row r="65">
      <c r="A65" s="11" t="n">
        <v>46468</v>
      </c>
      <c r="B65" s="12" t="inlineStr">
        <is>
          <t>休日</t>
        </is>
      </c>
    </row>
    <row r="66">
      <c r="A66" s="11" t="n">
        <v>46506</v>
      </c>
      <c r="B66" s="12" t="inlineStr">
        <is>
          <t>昭和の日</t>
        </is>
      </c>
    </row>
    <row r="67">
      <c r="A67" s="11" t="n">
        <v>46510</v>
      </c>
      <c r="B67" s="12" t="inlineStr">
        <is>
          <t>憲法記念日</t>
        </is>
      </c>
    </row>
    <row r="68">
      <c r="A68" s="11" t="n">
        <v>46511</v>
      </c>
      <c r="B68" s="12" t="inlineStr">
        <is>
          <t>みどりの日</t>
        </is>
      </c>
    </row>
    <row r="69">
      <c r="A69" s="11" t="n">
        <v>46512</v>
      </c>
      <c r="B69" s="12" t="inlineStr">
        <is>
          <t>こどもの日</t>
        </is>
      </c>
    </row>
    <row r="70">
      <c r="A70" s="11" t="n">
        <v>46587</v>
      </c>
      <c r="B70" s="12" t="inlineStr">
        <is>
          <t>海の日</t>
        </is>
      </c>
    </row>
    <row r="71">
      <c r="A71" s="11" t="n">
        <v>46610</v>
      </c>
      <c r="B71" s="12" t="inlineStr">
        <is>
          <t>山の日</t>
        </is>
      </c>
    </row>
    <row r="72">
      <c r="A72" s="11" t="n">
        <v>46650</v>
      </c>
      <c r="B72" s="12" t="inlineStr">
        <is>
          <t>敬老の日</t>
        </is>
      </c>
    </row>
    <row r="73">
      <c r="A73" s="11" t="n">
        <v>46653</v>
      </c>
      <c r="B73" s="12" t="inlineStr">
        <is>
          <t>秋分の日</t>
        </is>
      </c>
    </row>
    <row r="74">
      <c r="A74" s="11" t="n">
        <v>46671</v>
      </c>
      <c r="B74" s="12" t="inlineStr">
        <is>
          <t>スポーツの日</t>
        </is>
      </c>
    </row>
    <row r="75">
      <c r="A75" s="11" t="n">
        <v>46694</v>
      </c>
      <c r="B75" s="12" t="inlineStr">
        <is>
          <t>文化の日</t>
        </is>
      </c>
    </row>
    <row r="76">
      <c r="A76" s="11" t="n">
        <v>46714</v>
      </c>
      <c r="B76" s="12" t="inlineStr">
        <is>
          <t>勤労感謝の日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excel15</dc:creator>
  <dcterms:created xmlns:dcterms="http://purl.org/dc/terms/" xmlns:xsi="http://www.w3.org/2001/XMLSchema-instance" xsi:type="dcterms:W3CDTF">2026-10-20T18:15:40Z</dcterms:created>
  <dcterms:modified xmlns:dcterms="http://purl.org/dc/terms/" xmlns:xsi="http://www.w3.org/2001/XMLSchema-instance" xsi:type="dcterms:W3CDTF">2026-10-20T18:15:40Z</dcterms:modified>
</cp:coreProperties>
</file>