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81066dc694280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XLOOKUP" sheetId="1" ns1:id="R277f2d33775a42c9"/>
    <x:sheet name="INDEXとMATCH" sheetId="2" ns1:id="Rde4bfbfada09432c"/>
    <x:sheet name="複数条件" sheetId="3" ns1:id="R43fcf5944b244153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2"/>
      <x:color rgb="FF20382C"/>
      <x:name val="Yu Gothic"/>
    </x:font>
    <x:font>
      <x:sz val="12"/>
      <x:color rgb="FFFFFFFF"/>
      <x:name val="Yu Gothic"/>
    </x:font>
    <x:font>
      <x:b/>
      <x:sz val="12"/>
      <x:color rgb="FFFFFFFF"/>
      <x:name val="Yu Gothic"/>
    </x:font>
    <x:font>
      <x:sz val="10"/>
      <x:color rgb="FF20382C"/>
      <x:name val="Yu Gothic"/>
    </x:font>
    <x:font>
      <x:b/>
      <x:sz val="12"/>
      <x:color rgb="FF20382C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C1"/>
      </x:patternFill>
    </x:fill>
    <x:fill>
      <x:patternFill patternType="solid">
        <x:fgColor rgb="FFE4F2E9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2d71bb80256455f" /><Relationship Type="http://schemas.openxmlformats.org/officeDocument/2006/relationships/theme" Target="/xl/theme/theme1.xml" Id="Rcfc5b6758e5b4252" /><Relationship Type="http://schemas.openxmlformats.org/officeDocument/2006/relationships/sharedStrings" Target="/xl/sharedStrings.xml" Id="R38c2aea53f0840be" /><Relationship Type="http://schemas.openxmlformats.org/officeDocument/2006/relationships/worksheet" Target="/xl/worksheets/sheet1.xml" Id="R277f2d33775a42c9" /><Relationship Type="http://schemas.openxmlformats.org/officeDocument/2006/relationships/worksheet" Target="/xl/worksheets/sheet2.xml" Id="Rde4bfbfada09432c" /><Relationship Type="http://schemas.openxmlformats.org/officeDocument/2006/relationships/worksheet" Target="/xl/worksheets/sheet3.xml" Id="R43fcf5944b244153" /><Relationship Id="rId1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商品 × 倉庫で在庫検索</x:v>
      </x:c>
      <x:c r="B1" s="5"/>
      <x:c r="C1" s="5"/>
      <x:c r="D1" s="5"/>
      <x:c r="E1" s="2"/>
      <x:c r="F1" s="2"/>
      <x:c r="G1" s="2"/>
      <x:c r="H1" s="2"/>
    </x:row>
    <x:row r="2" ht="29" customHeight="1">
      <x:c r="A2" s="5" t="str">
        <x:v>倉庫</x:v>
      </x:c>
      <x:c r="B2" s="5" t="str">
        <x:v>商品</x:v>
      </x:c>
      <x:c r="C2" s="5" t="str">
        <x:v>数量</x:v>
      </x:c>
      <x:c r="D2" s="2"/>
      <x:c r="E2" s="2"/>
      <x:c r="F2" s="2"/>
      <x:c r="G2" s="2"/>
      <x:c r="H2" s="2"/>
    </x:row>
    <x:row r="3" ht="29" customHeight="1">
      <x:c r="A3" s="6" t="str">
        <x:v>倉庫B</x:v>
      </x:c>
      <x:c r="B3" s="6" t="str">
        <x:v>ペパーミント</x:v>
      </x:c>
      <x:c r="C3" s="9" t="n" cm="1">
        <x:f t="array" ref="C3">_xlfn.XLOOKUP(A3,$B$5:$D$5,_xlfn.XLOOKUP(B3,$A$6:$A$9,$B$6:$D$9))</x:f>
        <x:v>40</x:v>
      </x:c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商品</x:v>
      </x:c>
      <x:c r="B5" s="5" t="str">
        <x:v>倉庫A</x:v>
      </x:c>
      <x:c r="C5" s="5" t="str">
        <x:v>倉庫B</x:v>
      </x:c>
      <x:c r="D5" s="5" t="str">
        <x:v>倉庫C</x:v>
      </x:c>
      <x:c r="E5" s="2"/>
      <x:c r="F5" s="2"/>
      <x:c r="G5" s="2"/>
      <x:c r="H5" s="2"/>
    </x:row>
    <x:row r="6" ht="29" customHeight="1">
      <x:c r="A6" s="2" t="str">
        <x:v>レモングラス</x:v>
      </x:c>
      <x:c r="B6" s="2" t="n">
        <x:v>30</x:v>
      </x:c>
      <x:c r="C6" s="2" t="n">
        <x:v>55</x:v>
      </x:c>
      <x:c r="D6" s="2" t="n">
        <x:v>40</x:v>
      </x:c>
      <x:c r="E6" s="2"/>
      <x:c r="F6" s="2"/>
      <x:c r="G6" s="2"/>
      <x:c r="H6" s="2"/>
    </x:row>
    <x:row r="7" ht="29" customHeight="1">
      <x:c r="A7" s="2" t="str">
        <x:v>ペパーミント</x:v>
      </x:c>
      <x:c r="B7" s="2" t="n">
        <x:v>20</x:v>
      </x:c>
      <x:c r="C7" s="2" t="n">
        <x:v>40</x:v>
      </x:c>
      <x:c r="D7" s="2" t="n">
        <x:v>10</x:v>
      </x:c>
      <x:c r="E7" s="2"/>
      <x:c r="F7" s="2"/>
      <x:c r="G7" s="2"/>
      <x:c r="H7" s="2"/>
    </x:row>
    <x:row r="8" ht="29" customHeight="1">
      <x:c r="A8" s="2" t="str">
        <x:v>ローズマリー</x:v>
      </x:c>
      <x:c r="B8" s="2" t="n">
        <x:v>10</x:v>
      </x:c>
      <x:c r="C8" s="2" t="n">
        <x:v>35</x:v>
      </x:c>
      <x:c r="D8" s="2" t="n">
        <x:v>20</x:v>
      </x:c>
      <x:c r="E8" s="2"/>
      <x:c r="F8" s="2"/>
      <x:c r="G8" s="2"/>
      <x:c r="H8" s="2"/>
    </x:row>
    <x:row r="9" ht="29" customHeight="1">
      <x:c r="A9" s="2" t="str">
        <x:v>カモミール</x:v>
      </x:c>
      <x:c r="B9" s="2" t="n">
        <x:v>40</x:v>
      </x:c>
      <x:c r="C9" s="2" t="n">
        <x:v>20</x:v>
      </x:c>
      <x:c r="D9" s="2" t="n">
        <x:v>30</x:v>
      </x:c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7" t="str">
        <x:v>黄色の倉庫・商品を変更して、交点の数量を確かめます。</x:v>
      </x:c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商品 × 倉庫で在庫検索</x:v>
      </x:c>
      <x:c r="B1" s="5"/>
      <x:c r="C1" s="5"/>
      <x:c r="D1" s="5"/>
      <x:c r="E1" s="2"/>
      <x:c r="F1" s="2"/>
      <x:c r="G1" s="2"/>
      <x:c r="H1" s="2"/>
    </x:row>
    <x:row r="2" ht="29" customHeight="1">
      <x:c r="A2" s="5" t="str">
        <x:v>倉庫</x:v>
      </x:c>
      <x:c r="B2" s="5" t="str">
        <x:v>商品</x:v>
      </x:c>
      <x:c r="C2" s="5" t="str">
        <x:v>数量</x:v>
      </x:c>
      <x:c r="D2" s="2"/>
      <x:c r="E2" s="2"/>
      <x:c r="F2" s="2"/>
      <x:c r="G2" s="2"/>
      <x:c r="H2" s="2"/>
    </x:row>
    <x:row r="3" ht="29" customHeight="1">
      <x:c r="A3" s="6" t="str">
        <x:v>倉庫B</x:v>
      </x:c>
      <x:c r="B3" s="6" t="str">
        <x:v>ペパーミント</x:v>
      </x:c>
      <x:c r="C3" s="9" t="n">
        <x:f>INDEX($B$6:$D$9,MATCH(B3,$A$6:$A$9,0),MATCH(A3,$B$5:$D$5,0))</x:f>
        <x:v>40</x:v>
      </x:c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商品</x:v>
      </x:c>
      <x:c r="B5" s="5" t="str">
        <x:v>倉庫A</x:v>
      </x:c>
      <x:c r="C5" s="5" t="str">
        <x:v>倉庫B</x:v>
      </x:c>
      <x:c r="D5" s="5" t="str">
        <x:v>倉庫C</x:v>
      </x:c>
      <x:c r="E5" s="2"/>
      <x:c r="F5" s="2"/>
      <x:c r="G5" s="2"/>
      <x:c r="H5" s="2"/>
    </x:row>
    <x:row r="6" ht="29" customHeight="1">
      <x:c r="A6" s="2" t="str">
        <x:v>レモングラス</x:v>
      </x:c>
      <x:c r="B6" s="2" t="n">
        <x:v>30</x:v>
      </x:c>
      <x:c r="C6" s="2" t="n">
        <x:v>55</x:v>
      </x:c>
      <x:c r="D6" s="2" t="n">
        <x:v>40</x:v>
      </x:c>
      <x:c r="E6" s="2"/>
      <x:c r="F6" s="2"/>
      <x:c r="G6" s="2"/>
      <x:c r="H6" s="2"/>
    </x:row>
    <x:row r="7" ht="29" customHeight="1">
      <x:c r="A7" s="2" t="str">
        <x:v>ペパーミント</x:v>
      </x:c>
      <x:c r="B7" s="2" t="n">
        <x:v>20</x:v>
      </x:c>
      <x:c r="C7" s="2" t="n">
        <x:v>40</x:v>
      </x:c>
      <x:c r="D7" s="2" t="n">
        <x:v>10</x:v>
      </x:c>
      <x:c r="E7" s="2"/>
      <x:c r="F7" s="2"/>
      <x:c r="G7" s="2"/>
      <x:c r="H7" s="2"/>
    </x:row>
    <x:row r="8" ht="29" customHeight="1">
      <x:c r="A8" s="2" t="str">
        <x:v>ローズマリー</x:v>
      </x:c>
      <x:c r="B8" s="2" t="n">
        <x:v>10</x:v>
      </x:c>
      <x:c r="C8" s="2" t="n">
        <x:v>35</x:v>
      </x:c>
      <x:c r="D8" s="2" t="n">
        <x:v>20</x:v>
      </x:c>
      <x:c r="E8" s="2"/>
      <x:c r="F8" s="2"/>
      <x:c r="G8" s="2"/>
      <x:c r="H8" s="2"/>
    </x:row>
    <x:row r="9" ht="29" customHeight="1">
      <x:c r="A9" s="2" t="str">
        <x:v>カモミール</x:v>
      </x:c>
      <x:c r="B9" s="2" t="n">
        <x:v>40</x:v>
      </x:c>
      <x:c r="C9" s="2" t="n">
        <x:v>20</x:v>
      </x:c>
      <x:c r="D9" s="2" t="n">
        <x:v>30</x:v>
      </x:c>
      <x:c r="E9" s="2"/>
      <x:c r="F9" s="2"/>
      <x:c r="G9" s="2"/>
      <x:c r="H9" s="2"/>
    </x:row>
    <x:row r="10" ht="29" customHeight="1">
      <x:c r="A10" s="2"/>
      <x:c r="B10" s="2"/>
      <x:c r="C10" s="2"/>
      <x:c r="D10" s="2"/>
      <x:c r="E10" s="2"/>
      <x:c r="F10" s="2"/>
      <x:c r="G10" s="2"/>
      <x:c r="H10" s="2"/>
    </x:row>
    <x:row r="11" ht="29" customHeight="1">
      <x:c r="A11" s="7" t="str">
        <x:v>黄色の倉庫・商品を変更して、交点の数量を確かめます。</x:v>
      </x:c>
      <x:c r="B11" s="2"/>
      <x:c r="C11" s="2"/>
      <x:c r="D11" s="2"/>
      <x:c r="E11" s="2"/>
      <x:c r="F11" s="2"/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/>
      <x:c r="B14" s="2"/>
      <x:c r="C14" s="2"/>
      <x:c r="D14" s="2"/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9" hidden="0" customWidth="1"/>
    <x:col min="7" max="7" width="20" hidden="0" customWidth="1"/>
    <x:col min="8" max="8" width="20" hidden="0" customWidth="1"/>
  </x:cols>
  <x:sheetData>
    <x:row r="1" ht="29" customHeight="1">
      <x:c r="A1" s="5" t="str">
        <x:v>商品・単価・倉庫で在庫検索</x:v>
      </x:c>
      <x:c r="B1" s="5"/>
      <x:c r="C1" s="5"/>
      <x:c r="D1" s="5"/>
      <x:c r="E1" s="5"/>
      <x:c r="F1" s="5"/>
      <x:c r="G1" s="2"/>
      <x:c r="H1" s="2"/>
    </x:row>
    <x:row r="2" ht="29" customHeight="1">
      <x:c r="A2" s="5" t="str">
        <x:v>倉庫</x:v>
      </x:c>
      <x:c r="B2" s="5" t="str">
        <x:v>商品</x:v>
      </x:c>
      <x:c r="C2" s="5" t="str">
        <x:v>単価</x:v>
      </x:c>
      <x:c r="D2" s="5" t="str">
        <x:v>数量</x:v>
      </x:c>
      <x:c r="E2" s="2"/>
      <x:c r="F2" s="2"/>
      <x:c r="G2" s="2"/>
      <x:c r="H2" s="2"/>
    </x:row>
    <x:row r="3" ht="29" customHeight="1">
      <x:c r="A3" s="6" t="str">
        <x:v>倉庫B</x:v>
      </x:c>
      <x:c r="B3" s="6" t="str">
        <x:v>カモミール</x:v>
      </x:c>
      <x:c r="C3" s="6" t="n">
        <x:v>2100</x:v>
      </x:c>
      <x:c r="D3" s="9" t="n">
        <x:f>INDEX($C$6:$E$11,MATCH(B3&amp;"/"&amp;C3,$F$6:$F$11,0),MATCH(A3,$C$5:$E$5,0))</x:f>
        <x:v>21</x:v>
      </x:c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5" t="str">
        <x:v>商品</x:v>
      </x:c>
      <x:c r="B5" s="5" t="str">
        <x:v>単価</x:v>
      </x:c>
      <x:c r="C5" s="5" t="str">
        <x:v>倉庫A</x:v>
      </x:c>
      <x:c r="D5" s="5" t="str">
        <x:v>倉庫B</x:v>
      </x:c>
      <x:c r="E5" s="5" t="str">
        <x:v>倉庫C</x:v>
      </x:c>
      <x:c r="F5" s="5" t="str">
        <x:v>補助キー</x:v>
      </x:c>
      <x:c r="G5" s="2"/>
      <x:c r="H5" s="2"/>
    </x:row>
    <x:row r="6" ht="29" customHeight="1">
      <x:c r="A6" s="2" t="str">
        <x:v>レモングラス</x:v>
      </x:c>
      <x:c r="B6" s="2" t="n">
        <x:v>2000</x:v>
      </x:c>
      <x:c r="C6" s="2" t="n">
        <x:v>30</x:v>
      </x:c>
      <x:c r="D6" s="2" t="n">
        <x:v>55</x:v>
      </x:c>
      <x:c r="E6" s="2" t="n">
        <x:v>40</x:v>
      </x:c>
      <x:c r="F6" s="9" t="str">
        <x:f>A6&amp;"/"&amp;B6</x:f>
        <x:v>レモングラス/2000</x:v>
      </x:c>
      <x:c r="G6" s="2"/>
      <x:c r="H6" s="2"/>
    </x:row>
    <x:row r="7" ht="29" customHeight="1">
      <x:c r="A7" s="2" t="str">
        <x:v>レモングラス</x:v>
      </x:c>
      <x:c r="B7" s="2" t="n">
        <x:v>2500</x:v>
      </x:c>
      <x:c r="C7" s="2" t="n">
        <x:v>30</x:v>
      </x:c>
      <x:c r="D7" s="2" t="n">
        <x:v>50</x:v>
      </x:c>
      <x:c r="E7" s="2" t="n">
        <x:v>42</x:v>
      </x:c>
      <x:c r="F7" s="9" t="str">
        <x:f>A7&amp;"/"&amp;B7</x:f>
        <x:v>レモングラス/2500</x:v>
      </x:c>
      <x:c r="G7" s="2"/>
      <x:c r="H7" s="2"/>
    </x:row>
    <x:row r="8" ht="29" customHeight="1">
      <x:c r="A8" s="2" t="str">
        <x:v>ペパーミント</x:v>
      </x:c>
      <x:c r="B8" s="2" t="n">
        <x:v>2200</x:v>
      </x:c>
      <x:c r="C8" s="2" t="n">
        <x:v>20</x:v>
      </x:c>
      <x:c r="D8" s="2" t="n">
        <x:v>40</x:v>
      </x:c>
      <x:c r="E8" s="2" t="n">
        <x:v>10</x:v>
      </x:c>
      <x:c r="F8" s="9" t="str">
        <x:f>A8&amp;"/"&amp;B8</x:f>
        <x:v>ペパーミント/2200</x:v>
      </x:c>
      <x:c r="G8" s="2"/>
      <x:c r="H8" s="2"/>
    </x:row>
    <x:row r="9" ht="29" customHeight="1">
      <x:c r="A9" s="2" t="str">
        <x:v>ローズマリー</x:v>
      </x:c>
      <x:c r="B9" s="2" t="n">
        <x:v>2500</x:v>
      </x:c>
      <x:c r="C9" s="2" t="n">
        <x:v>10</x:v>
      </x:c>
      <x:c r="D9" s="2" t="n">
        <x:v>35</x:v>
      </x:c>
      <x:c r="E9" s="2" t="n">
        <x:v>20</x:v>
      </x:c>
      <x:c r="F9" s="9" t="str">
        <x:f>A9&amp;"/"&amp;B9</x:f>
        <x:v>ローズマリー/2500</x:v>
      </x:c>
      <x:c r="G9" s="2"/>
      <x:c r="H9" s="2"/>
    </x:row>
    <x:row r="10" ht="29" customHeight="1">
      <x:c r="A10" s="2" t="str">
        <x:v>カモミール</x:v>
      </x:c>
      <x:c r="B10" s="2" t="n">
        <x:v>2000</x:v>
      </x:c>
      <x:c r="C10" s="2" t="n">
        <x:v>40</x:v>
      </x:c>
      <x:c r="D10" s="2" t="n">
        <x:v>20</x:v>
      </x:c>
      <x:c r="E10" s="2" t="n">
        <x:v>30</x:v>
      </x:c>
      <x:c r="F10" s="9" t="str">
        <x:f>A10&amp;"/"&amp;B10</x:f>
        <x:v>カモミール/2000</x:v>
      </x:c>
      <x:c r="G10" s="2"/>
      <x:c r="H10" s="2"/>
    </x:row>
    <x:row r="11" ht="29" customHeight="1">
      <x:c r="A11" s="2" t="str">
        <x:v>カモミール</x:v>
      </x:c>
      <x:c r="B11" s="2" t="n">
        <x:v>2100</x:v>
      </x:c>
      <x:c r="C11" s="2" t="n">
        <x:v>40</x:v>
      </x:c>
      <x:c r="D11" s="2" t="n">
        <x:v>21</x:v>
      </x:c>
      <x:c r="E11" s="2" t="n">
        <x:v>35</x:v>
      </x:c>
      <x:c r="F11" s="9" t="str">
        <x:f>A11&amp;"/"&amp;B11</x:f>
        <x:v>カモミール/2100</x:v>
      </x:c>
      <x:c r="G11" s="2"/>
      <x:c r="H11" s="2"/>
    </x:row>
    <x:row r="12" ht="29" customHeight="1">
      <x:c r="A12" s="2"/>
      <x:c r="B12" s="2"/>
      <x:c r="C12" s="2"/>
      <x:c r="D12" s="2"/>
      <x:c r="E12" s="2"/>
      <x:c r="F12" s="2"/>
      <x:c r="G12" s="2"/>
      <x:c r="H12" s="2"/>
    </x:row>
    <x:row r="13" ht="29" customHeight="1">
      <x:c r="A13" s="2"/>
      <x:c r="B13" s="2"/>
      <x:c r="C13" s="2"/>
      <x:c r="D13" s="2"/>
      <x:c r="E13" s="2"/>
      <x:c r="F13" s="2"/>
      <x:c r="G13" s="2"/>
      <x:c r="H13" s="2"/>
    </x:row>
    <x:row r="14" ht="29" customHeight="1">
      <x:c r="A14" s="2" t="str">
        <x:v>XLOOKUPでも確認</x:v>
      </x:c>
      <x:c r="B14" s="2"/>
      <x:c r="C14" s="2"/>
      <x:c r="D14" s="9" t="n" cm="1">
        <x:f t="array" ref="D14">_xlfn.XLOOKUP(A3,$C$5:$E$5,_xlfn.XLOOKUP(1,($A$6:$A$11=B3)*($B$6:$B$11=C3),$C$6:$E$11))</x:f>
        <x:v>21</x:v>
      </x:c>
      <x:c r="E14" s="2"/>
      <x:c r="F14" s="2"/>
      <x:c r="G14" s="2"/>
      <x:c r="H14" s="2"/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7" t="str">
        <x:v>数量の範囲はC列からです。単価のB列を含めません。</x:v>
      </x:c>
      <x:c r="B16" s="2"/>
      <x:c r="C16" s="2"/>
      <x:c r="D16" s="2"/>
      <x:c r="E16" s="2"/>
      <x:c r="F16" s="2"/>
      <x:c r="G16" s="2"/>
      <x:c r="H16" s="2"/>
    </x:row>
    <x:row r="17" ht="29" customHeight="1">
      <x:c r="A17" s="2"/>
      <x:c r="B17" s="2"/>
      <x:c r="C17" s="2"/>
      <x:c r="D17" s="2"/>
      <x:c r="E17" s="2"/>
      <x:c r="F17" s="2"/>
      <x:c r="G17" s="2"/>
      <x:c r="H17" s="2"/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/>
      <x:c r="B19" s="2"/>
      <x:c r="C19" s="2"/>
      <x:c r="D19" s="2"/>
      <x:c r="E19" s="2"/>
      <x:c r="F19" s="2"/>
      <x:c r="G19" s="2"/>
      <x:c r="H19" s="2"/>
    </x:row>
    <x:row r="20" ht="29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