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54c54a984b33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Sheet1" sheetId="1" ns1:id="R5f67494e657e4744"/>
    <x:sheet name="抽出結果" sheetId="2" ns1:id="R4297124a62ed40d2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1"/>
      <x:color rgb="FF202920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0"/>
      <x:color rgb="FF202920"/>
      <x:name val="Yu Gothic"/>
    </x:font>
    <x:font>
      <x:sz val="10"/>
      <x:color rgb="FF536057"/>
      <x:name val="Yu Gothic"/>
    </x:font>
    <x:font>
      <x:sz val="9"/>
      <x:color rgb="FF202920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C1"/>
      </x:patternFill>
    </x:fill>
    <x:fill>
      <x:patternFill patternType="solid">
        <x:fgColor rgb="FFE9F3E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17ce8e34a5d64d67" /><Relationship Type="http://schemas.openxmlformats.org/officeDocument/2006/relationships/theme" Target="/xl/theme/theme1.xml" Id="R33f966e2a7434793" /><Relationship Type="http://schemas.openxmlformats.org/officeDocument/2006/relationships/sheetMetadata" Target="/xl/metadata1.xml" Id="R7620a00cbd434518" /><Relationship Type="http://schemas.openxmlformats.org/officeDocument/2006/relationships/sharedStrings" Target="/xl/sharedStrings.xml" Id="R3c8220fe1af140d9" /><Relationship Type="http://schemas.openxmlformats.org/officeDocument/2006/relationships/worksheet" Target="/xl/worksheets/sheet1.xml" Id="R5f67494e657e4744" /><Relationship Type="http://schemas.openxmlformats.org/officeDocument/2006/relationships/worksheet" Target="/xl/worksheets/sheet2.xml" Id="R4297124a62ed40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6" customHeight="1">
      <x:c r="A1" s="6" t="str">
        <x:v>氏名</x:v>
      </x:c>
      <x:c r="B1" s="6" t="str">
        <x:v>部署</x:v>
      </x:c>
      <x:c r="C1" s="6" t="str">
        <x:v>売上</x:v>
      </x:c>
      <x:c r="D1" s="6" t="str">
        <x:v>検索条件に一致</x:v>
      </x:c>
      <x:c r="E1" s="3" t="str">
        <x:v>検索文字（変更可）</x:v>
      </x:c>
      <x:c r="F1" s="3"/>
      <x:c r="G1" s="3"/>
      <x:c r="H1" s="3"/>
      <x:c r="I1" s="6" t="str">
        <x:v>営業を含む</x:v>
      </x:c>
      <x:c r="J1" s="6" t="str">
        <x:v>経理を含む</x:v>
      </x:c>
    </x:row>
    <x:row r="2" ht="26" customHeight="1">
      <x:c r="A2" s="3" t="str">
        <x:v>田中太郎</x:v>
      </x:c>
      <x:c r="B2" s="3" t="str">
        <x:v>営業部</x:v>
      </x:c>
      <x:c r="C2" s="7" t="n">
        <x:v>100</x:v>
      </x:c>
      <x:c r="D2" s="3" t="n">
        <x:f>--AND(LEN($E$2)&gt;0,ISNUMBER(SEARCH($E$2,B2)))</x:f>
        <x:v>1</x:v>
      </x:c>
      <x:c r="E2" s="8" t="str">
        <x:v>営業</x:v>
      </x:c>
      <x:c r="F2" s="3"/>
      <x:c r="G2" s="3"/>
      <x:c r="H2" s="3"/>
      <x:c r="I2" s="3" t="n">
        <x:f>--ISNUMBER(SEARCH("営業",B2))</x:f>
        <x:v>1</x:v>
      </x:c>
      <x:c r="J2" s="3" t="n">
        <x:f>--ISNUMBER(SEARCH("経理",B2))</x:f>
        <x:v>0</x:v>
      </x:c>
    </x:row>
    <x:row r="3" ht="26" customHeight="1">
      <x:c r="A3" s="3" t="str">
        <x:v>佐藤花子</x:v>
      </x:c>
      <x:c r="B3" s="3" t="str">
        <x:v>経理部</x:v>
      </x:c>
      <x:c r="C3" s="7" t="n">
        <x:v>200</x:v>
      </x:c>
      <x:c r="D3" s="3" t="n">
        <x:f>--AND(LEN($E$2)&gt;0,ISNUMBER(SEARCH($E$2,B3)))</x:f>
        <x:v>0</x:v>
      </x:c>
      <x:c r="E3" s="3"/>
      <x:c r="F3" s="3"/>
      <x:c r="G3" s="3"/>
      <x:c r="H3" s="3"/>
      <x:c r="I3" s="3" t="n">
        <x:f>--ISNUMBER(SEARCH("営業",B3))</x:f>
        <x:v>0</x:v>
      </x:c>
      <x:c r="J3" s="3" t="n">
        <x:f>--ISNUMBER(SEARCH("経理",B3))</x:f>
        <x:v>1</x:v>
      </x:c>
    </x:row>
    <x:row r="4" ht="26" customHeight="1">
      <x:c r="A4" s="3" t="str">
        <x:v>鈴木一郎</x:v>
      </x:c>
      <x:c r="B4" s="3" t="str">
        <x:v>営業部</x:v>
      </x:c>
      <x:c r="C4" s="7" t="n">
        <x:v>300</x:v>
      </x:c>
      <x:c r="D4" s="3" t="n">
        <x:f>--AND(LEN($E$2)&gt;0,ISNUMBER(SEARCH($E$2,B4)))</x:f>
        <x:v>1</x:v>
      </x:c>
      <x:c r="E4" s="6" t="str">
        <x:v>氏名</x:v>
      </x:c>
      <x:c r="F4" s="6" t="str">
        <x:v>部署</x:v>
      </x:c>
      <x:c r="G4" s="6" t="str">
        <x:v>売上</x:v>
      </x:c>
      <x:c r="H4" s="3"/>
      <x:c r="I4" s="3" t="n">
        <x:f>--ISNUMBER(SEARCH("営業",B4))</x:f>
        <x:v>1</x:v>
      </x:c>
      <x:c r="J4" s="3" t="n">
        <x:f>--ISNUMBER(SEARCH("経理",B4))</x:f>
        <x:v>0</x:v>
      </x:c>
    </x:row>
    <x:row r="5" ht="26" customHeight="1">
      <x:c r="A5" s="3" t="str">
        <x:v>山田次郎</x:v>
      </x:c>
      <x:c r="B5" s="3" t="str">
        <x:v>人事部</x:v>
      </x:c>
      <x:c r="C5" s="7" t="n">
        <x:v>150</x:v>
      </x:c>
      <x:c r="D5" s="3" t="n">
        <x:f>--AND(LEN($E$2)&gt;0,ISNUMBER(SEARCH($E$2,B5)))</x:f>
        <x:v>0</x:v>
      </x:c>
      <x:c r="E5" s="9" t="str" cm="1">
        <x:f t="array" ref="E5:G7">_xlfn._xlws.FILTER(A2:C6,D2:D6,"該当なし")</x:f>
        <x:v>田中太郎</x:v>
      </x:c>
      <x:c r="F5" s="9" t="str">
        <x:v>営業部</x:v>
      </x:c>
      <x:c r="G5" s="9" t="n">
        <x:v>100</x:v>
      </x:c>
      <x:c r="H5" s="3"/>
      <x:c r="I5" s="3" t="n">
        <x:f>--ISNUMBER(SEARCH("営業",B5))</x:f>
        <x:v>0</x:v>
      </x:c>
      <x:c r="J5" s="3" t="n">
        <x:f>--ISNUMBER(SEARCH("経理",B5))</x:f>
        <x:v>0</x:v>
      </x:c>
    </x:row>
    <x:row r="6" ht="26" customHeight="1">
      <x:c r="A6" s="3" t="str">
        <x:v>高橋恵子</x:v>
      </x:c>
      <x:c r="B6" s="3" t="str">
        <x:v>営業部</x:v>
      </x:c>
      <x:c r="C6" s="7" t="n">
        <x:v>250</x:v>
      </x:c>
      <x:c r="D6" s="3" t="n">
        <x:f>--AND(LEN($E$2)&gt;0,ISNUMBER(SEARCH($E$2,B6)))</x:f>
        <x:v>1</x:v>
      </x:c>
      <x:c r="E6" s="9" t="str">
        <x:v>鈴木一郎</x:v>
      </x:c>
      <x:c r="F6" s="9" t="str">
        <x:v>営業部</x:v>
      </x:c>
      <x:c r="G6" s="9" t="n">
        <x:v>300</x:v>
      </x:c>
      <x:c r="H6" s="3"/>
      <x:c r="I6" s="3" t="n">
        <x:f>--ISNUMBER(SEARCH("営業",B6))</x:f>
        <x:v>1</x:v>
      </x:c>
      <x:c r="J6" s="3" t="n">
        <x:f>--ISNUMBER(SEARCH("経理",B6))</x:f>
        <x:v>0</x:v>
      </x:c>
    </x:row>
    <x:row r="7" ht="26" customHeight="1">
      <x:c r="A7" s="3"/>
      <x:c r="B7" s="3"/>
      <x:c r="C7" s="3"/>
      <x:c r="D7" s="3"/>
      <x:c r="E7" s="9" t="str">
        <x:v>高橋恵子</x:v>
      </x:c>
      <x:c r="F7" s="9" t="str">
        <x:v>営業部</x:v>
      </x:c>
      <x:c r="G7" s="9" t="n">
        <x:v>250</x:v>
      </x:c>
      <x:c r="H7" s="3"/>
      <x:c r="I7" s="3"/>
      <x:c r="J7" s="3"/>
    </x:row>
    <x:row r="8" ht="26" customHeight="1">
      <x:c r="A8" s="11" t="str">
        <x:v>E2の黄色いセルを「経理」に変えると、抽出結果も変わります。</x:v>
      </x:c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6" customHeight="1">
      <x:c r="A10" s="11" t="str">
        <x:v>E5に入力した数式</x:v>
      </x:c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6" customHeight="1">
      <x:c r="A11" s="12" t="str">
        <x:v>=FILTER(A2:C6,D2:D6,"該当なし")</x:v>
      </x:c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26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6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6" customHeight="1">
      <x:c r="A14" s="11" t="str">
        <x:v>AND条件：部署に「営業」を含み、売上が200以上</x:v>
      </x:c>
      <x:c r="B14" s="3"/>
      <x:c r="C14" s="3"/>
      <x:c r="D14" s="3"/>
      <x:c r="E14" s="11" t="str">
        <x:v>OR条件：「営業」または「経理」を含む</x:v>
      </x:c>
      <x:c r="F14" s="3"/>
      <x:c r="G14" s="3"/>
      <x:c r="H14" s="3"/>
      <x:c r="I14" s="3"/>
      <x:c r="J14" s="3"/>
    </x:row>
    <x:row r="15" ht="26" customHeight="1">
      <x:c r="A15" s="6" t="str">
        <x:v>氏名</x:v>
      </x:c>
      <x:c r="B15" s="6" t="str">
        <x:v>部署</x:v>
      </x:c>
      <x:c r="C15" s="6" t="str">
        <x:v>売上</x:v>
      </x:c>
      <x:c r="D15" s="3"/>
      <x:c r="E15" s="6" t="str">
        <x:v>氏名</x:v>
      </x:c>
      <x:c r="F15" s="6" t="str">
        <x:v>部署</x:v>
      </x:c>
      <x:c r="G15" s="6" t="str">
        <x:v>売上</x:v>
      </x:c>
      <x:c r="H15" s="3"/>
      <x:c r="I15" s="3"/>
      <x:c r="J15" s="3"/>
    </x:row>
    <x:row r="16" ht="26" customHeight="1">
      <x:c r="A16" s="9" t="str" cm="1">
        <x:f t="array" ref="A16:C17">_xlfn._xlws.FILTER(A2:C6,I2:I6*(C2:C6&gt;=200),"該当なし")</x:f>
        <x:v>鈴木一郎</x:v>
      </x:c>
      <x:c r="B16" s="9" t="str">
        <x:v>営業部</x:v>
      </x:c>
      <x:c r="C16" s="9" t="n">
        <x:v>300</x:v>
      </x:c>
      <x:c r="D16" s="3"/>
      <x:c r="E16" s="9" t="str" cm="1">
        <x:f t="array" ref="E16:G19">_xlfn._xlws.FILTER(A2:C6,(I2:I6+J2:J6)&gt;0,"該当なし")</x:f>
        <x:v>田中太郎</x:v>
      </x:c>
      <x:c r="F16" s="9" t="str">
        <x:v>営業部</x:v>
      </x:c>
      <x:c r="G16" s="9" t="n">
        <x:v>100</x:v>
      </x:c>
      <x:c r="H16" s="3"/>
      <x:c r="I16" s="3"/>
      <x:c r="J16" s="3"/>
    </x:row>
    <x:row r="17" ht="26" customHeight="1">
      <x:c r="A17" s="9" t="str">
        <x:v>高橋恵子</x:v>
      </x:c>
      <x:c r="B17" s="9" t="str">
        <x:v>営業部</x:v>
      </x:c>
      <x:c r="C17" s="9" t="n">
        <x:v>250</x:v>
      </x:c>
      <x:c r="D17" s="3"/>
      <x:c r="E17" s="9" t="str">
        <x:v>佐藤花子</x:v>
      </x:c>
      <x:c r="F17" s="9" t="str">
        <x:v>経理部</x:v>
      </x:c>
      <x:c r="G17" s="9" t="n">
        <x:v>200</x:v>
      </x:c>
      <x:c r="H17" s="3"/>
      <x:c r="I17" s="3"/>
      <x:c r="J17" s="3"/>
    </x:row>
    <x:row r="18" ht="26" customHeight="1">
      <x:c r="A18" s="3"/>
      <x:c r="B18" s="3"/>
      <x:c r="C18" s="3"/>
      <x:c r="D18" s="3"/>
      <x:c r="E18" s="9" t="str">
        <x:v>鈴木一郎</x:v>
      </x:c>
      <x:c r="F18" s="9" t="str">
        <x:v>営業部</x:v>
      </x:c>
      <x:c r="G18" s="9" t="n">
        <x:v>300</x:v>
      </x:c>
      <x:c r="H18" s="3"/>
      <x:c r="I18" s="3"/>
      <x:c r="J18" s="3"/>
    </x:row>
    <x:row r="19" ht="26" customHeight="1">
      <x:c r="A19" s="3"/>
      <x:c r="B19" s="3"/>
      <x:c r="C19" s="3"/>
      <x:c r="D19" s="3"/>
      <x:c r="E19" s="9" t="str">
        <x:v>高橋恵子</x:v>
      </x:c>
      <x:c r="F19" s="9" t="str">
        <x:v>営業部</x:v>
      </x:c>
      <x:c r="G19" s="9" t="n">
        <x:v>250</x:v>
      </x:c>
      <x:c r="H19" s="3"/>
      <x:c r="I19" s="3"/>
      <x:c r="J19" s="3"/>
    </x:row>
    <x:row r="20" ht="26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26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6" customHeight="1">
      <x:c r="A22" s="11" t="str">
        <x:v>Microsoft 365 / Excel 2021 / Excel 2024 向け。</x:v>
      </x:c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6" customHeight="1">
      <x:c r="A24" s="11" t="str">
        <x:v>元データ：excel15.com/r003/ の既存練習データ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6" customHeight="1">
      <x:c r="A25" s="11" t="str">
        <x:v>データ行を追加したら、数式の抽出範囲と条件範囲を同じ最終行まで広げてください。</x:v>
      </x:c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26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26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6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6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6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6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6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3" t="str">
        <x:v>検索文字</x:v>
      </x:c>
      <x:c r="B1" s="8" t="str">
        <x:v>営業</x:v>
      </x:c>
      <x:c r="C1" s="3"/>
      <x:c r="D1" s="3"/>
      <x:c r="E1" s="3"/>
      <x:c r="F1" s="3"/>
      <x:c r="G1" s="3"/>
      <x:c r="H1" s="3"/>
    </x:row>
    <x:row r="2" ht="26" customHeight="1">
      <x:c r="A2" s="3"/>
      <x:c r="B2" s="3"/>
      <x:c r="C2" s="3"/>
      <x:c r="D2" s="3"/>
      <x:c r="E2" s="3"/>
      <x:c r="F2" s="3"/>
      <x:c r="G2" s="3"/>
      <x:c r="H2" s="3"/>
    </x:row>
    <x:row r="3" ht="26" customHeight="1">
      <x:c r="A3" s="6" t="str">
        <x:v>氏名</x:v>
      </x:c>
      <x:c r="B3" s="6" t="str">
        <x:v>部署</x:v>
      </x:c>
      <x:c r="C3" s="6" t="str">
        <x:v>売上</x:v>
      </x:c>
      <x:c r="D3" s="3"/>
      <x:c r="E3" s="6" t="str">
        <x:v>元の行の判定</x:v>
      </x:c>
      <x:c r="F3" s="3"/>
      <x:c r="G3" s="3"/>
      <x:c r="H3" s="3"/>
    </x:row>
    <x:row r="4" ht="26" customHeight="1">
      <x:c r="A4" s="9" t="str" cm="1">
        <x:f t="array" ref="A4:C6">_xlfn._xlws.FILTER('Sheet1'!A2:C6,E4:E8,"該当なし")</x:f>
        <x:v>田中太郎</x:v>
      </x:c>
      <x:c r="B4" s="9" t="str">
        <x:v>営業部</x:v>
      </x:c>
      <x:c r="C4" s="9" t="n">
        <x:v>100</x:v>
      </x:c>
      <x:c r="D4" s="3"/>
      <x:c r="E4" s="3" t="n">
        <x:f>--AND(LEN($B$1)&gt;0,ISNUMBER(SEARCH($B$1,'Sheet1'!B2)))</x:f>
        <x:v>1</x:v>
      </x:c>
      <x:c r="F4" s="3"/>
      <x:c r="G4" s="3"/>
      <x:c r="H4" s="3"/>
    </x:row>
    <x:row r="5" ht="26" customHeight="1">
      <x:c r="A5" s="9" t="str">
        <x:v>鈴木一郎</x:v>
      </x:c>
      <x:c r="B5" s="9" t="str">
        <x:v>営業部</x:v>
      </x:c>
      <x:c r="C5" s="9" t="n">
        <x:v>300</x:v>
      </x:c>
      <x:c r="D5" s="3"/>
      <x:c r="E5" s="3" t="n">
        <x:f>--AND(LEN($B$1)&gt;0,ISNUMBER(SEARCH($B$1,'Sheet1'!B3)))</x:f>
        <x:v>0</x:v>
      </x:c>
      <x:c r="F5" s="3"/>
      <x:c r="G5" s="3"/>
      <x:c r="H5" s="3"/>
    </x:row>
    <x:row r="6" ht="26" customHeight="1">
      <x:c r="A6" s="9" t="str">
        <x:v>高橋恵子</x:v>
      </x:c>
      <x:c r="B6" s="9" t="str">
        <x:v>営業部</x:v>
      </x:c>
      <x:c r="C6" s="9" t="n">
        <x:v>250</x:v>
      </x:c>
      <x:c r="D6" s="3"/>
      <x:c r="E6" s="3" t="n">
        <x:f>--AND(LEN($B$1)&gt;0,ISNUMBER(SEARCH($B$1,'Sheet1'!B4)))</x:f>
        <x:v>1</x:v>
      </x:c>
      <x:c r="F6" s="3"/>
      <x:c r="G6" s="3"/>
      <x:c r="H6" s="3"/>
    </x:row>
    <x:row r="7" ht="26" customHeight="1">
      <x:c r="A7" s="3"/>
      <x:c r="B7" s="3"/>
      <x:c r="C7" s="3"/>
      <x:c r="D7" s="3"/>
      <x:c r="E7" s="3" t="n">
        <x:f>--AND(LEN($B$1)&gt;0,ISNUMBER(SEARCH($B$1,'Sheet1'!B5)))</x:f>
        <x:v>0</x:v>
      </x:c>
      <x:c r="F7" s="3"/>
      <x:c r="G7" s="3"/>
      <x:c r="H7" s="3"/>
    </x:row>
    <x:row r="8" ht="26" customHeight="1">
      <x:c r="A8" s="3"/>
      <x:c r="B8" s="3"/>
      <x:c r="C8" s="3"/>
      <x:c r="D8" s="3"/>
      <x:c r="E8" s="3" t="n">
        <x:f>--AND(LEN($B$1)&gt;0,ISNUMBER(SEARCH($B$1,'Sheet1'!B6)))</x:f>
        <x:v>1</x:v>
      </x:c>
      <x:c r="F8" s="3"/>
      <x:c r="G8" s="3"/>
      <x:c r="H8" s="3"/>
    </x:row>
    <x:row r="9" ht="26" customHeight="1">
      <x:c r="A9" s="3"/>
      <x:c r="B9" s="3"/>
      <x:c r="C9" s="3"/>
      <x:c r="D9" s="3"/>
      <x:c r="E9" s="3"/>
      <x:c r="F9" s="3"/>
      <x:c r="G9" s="3"/>
      <x:c r="H9" s="3"/>
    </x:row>
    <x:row r="10" ht="26" customHeight="1">
      <x:c r="A10" s="11" t="str">
        <x:v>B1を変更すると、Sheet1から条件に合う行を取り出します。</x:v>
      </x:c>
      <x:c r="B10" s="3"/>
      <x:c r="C10" s="3"/>
      <x:c r="D10" s="3"/>
      <x:c r="E10" s="3"/>
      <x:c r="F10" s="3"/>
      <x:c r="G10" s="3"/>
      <x:c r="H10" s="3"/>
    </x:row>
    <x:row r="11" ht="26" customHeight="1">
      <x:c r="A11" s="3"/>
      <x:c r="B11" s="3"/>
      <x:c r="C11" s="3"/>
      <x:c r="D11" s="3"/>
      <x:c r="E11" s="3"/>
      <x:c r="F11" s="3"/>
      <x:c r="G11" s="3"/>
      <x:c r="H11" s="3"/>
    </x:row>
    <x:row r="12" ht="26" customHeight="1">
      <x:c r="A12" s="11" t="str">
        <x:v>A4に入力した数式</x:v>
      </x:c>
      <x:c r="B12" s="3"/>
      <x:c r="C12" s="3"/>
      <x:c r="D12" s="3"/>
      <x:c r="E12" s="3"/>
      <x:c r="F12" s="3"/>
      <x:c r="G12" s="3"/>
      <x:c r="H12" s="3"/>
    </x:row>
    <x:row r="13" ht="26" customHeight="1">
      <x:c r="A13" s="12" t="str">
        <x:v>=FILTER('Sheet1'!A2:C6,E4:E8,"該当なし")</x:v>
      </x:c>
      <x:c r="B13" s="3"/>
      <x:c r="C13" s="3"/>
      <x:c r="D13" s="3"/>
      <x:c r="E13" s="3"/>
      <x:c r="F13" s="3"/>
      <x:c r="G13" s="3"/>
      <x:c r="H13" s="3"/>
    </x:row>
    <x:row r="14" ht="26" customHeight="1">
      <x:c r="A14" s="3"/>
      <x:c r="B14" s="3"/>
      <x:c r="C14" s="3"/>
      <x:c r="D14" s="3"/>
      <x:c r="E14" s="3"/>
      <x:c r="F14" s="3"/>
      <x:c r="G14" s="3"/>
      <x:c r="H14" s="3"/>
    </x:row>
    <x:row r="15" ht="26" customHeight="1">
      <x:c r="A15" s="3"/>
      <x:c r="B15" s="3"/>
      <x:c r="C15" s="3"/>
      <x:c r="D15" s="3"/>
      <x:c r="E15" s="3"/>
      <x:c r="F15" s="3"/>
      <x:c r="G15" s="3"/>
      <x:c r="H15" s="3"/>
    </x:row>
  </x:sheetData>
  <x:pageMargins left="0.7" right="0.7" top="0.75" bottom="0.75" header="0.3" footer="0.3"/>
</x:worksheet>
</file>